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755" firstSheet="6" activeTab="11"/>
  </bookViews>
  <sheets>
    <sheet name="1º Bimestre2015" sheetId="1" r:id="rId1"/>
    <sheet name="2º Bimestre2015" sheetId="4" r:id="rId2"/>
    <sheet name="3º Bimestre2015 " sheetId="5" r:id="rId3"/>
    <sheet name="4º Bimestre2015  " sheetId="6" r:id="rId4"/>
    <sheet name="5º Bimestre2015 " sheetId="7" r:id="rId5"/>
    <sheet name="6º Bimestre2015" sheetId="9" r:id="rId6"/>
    <sheet name="1º Bimestre2016" sheetId="8" r:id="rId7"/>
    <sheet name="2º Bimestre2016" sheetId="10" r:id="rId8"/>
    <sheet name="3º Bimestre2016" sheetId="11" r:id="rId9"/>
    <sheet name="5º Bimestre2016" sheetId="12" r:id="rId10"/>
    <sheet name="6º Bimestre2016" sheetId="13" r:id="rId11"/>
    <sheet name="1º Bimestre2017" sheetId="14" r:id="rId12"/>
  </sheets>
  <definedNames/>
  <calcPr calcId="152511"/>
</workbook>
</file>

<file path=xl/sharedStrings.xml><?xml version="1.0" encoding="utf-8"?>
<sst xmlns="http://schemas.openxmlformats.org/spreadsheetml/2006/main" count="726" uniqueCount="69">
  <si>
    <t>MUNICÍPIO DE BIRIGUI</t>
  </si>
  <si>
    <t>1º BIMESTRE DE 2015</t>
  </si>
  <si>
    <t>Valores expressos em R$</t>
  </si>
  <si>
    <t>I –RECEITAS PREVIDENCIÁRIAS</t>
  </si>
  <si>
    <t>Previsão Anual</t>
  </si>
  <si>
    <t>Receitas Realizadas</t>
  </si>
  <si>
    <t>Saldo a Realizar</t>
  </si>
  <si>
    <t>Inicial</t>
  </si>
  <si>
    <t>Atualizada</t>
  </si>
  <si>
    <t>No Bimestre</t>
  </si>
  <si>
    <t>Até o Bimestre</t>
  </si>
  <si>
    <t>Contribuições Patronais</t>
  </si>
  <si>
    <t>Contribuições dos Servidores Ativos</t>
  </si>
  <si>
    <t>Contribuições dos Servidores Inativos</t>
  </si>
  <si>
    <t>Contribuições dos Pensionistas</t>
  </si>
  <si>
    <t>Receitas Patrimoniais</t>
  </si>
  <si>
    <t>Compensações Previdenciárias</t>
  </si>
  <si>
    <t>Alienações de Bens</t>
  </si>
  <si>
    <t>Outras</t>
  </si>
  <si>
    <t>Total</t>
  </si>
  <si>
    <t>II –DESPESAS PREVIDENCIÁRIAS</t>
  </si>
  <si>
    <t>Dotação Anual</t>
  </si>
  <si>
    <t>Empenhadas</t>
  </si>
  <si>
    <t>Liquidadas</t>
  </si>
  <si>
    <t>Saldo a Empenhar</t>
  </si>
  <si>
    <t>No  Bimestre</t>
  </si>
  <si>
    <t xml:space="preserve">Inativos </t>
  </si>
  <si>
    <t>Pensionistas</t>
  </si>
  <si>
    <t>Outros Benefícios</t>
  </si>
  <si>
    <t>Outras Despesas</t>
  </si>
  <si>
    <t>III - RESULTADO</t>
  </si>
  <si>
    <t>IV –DISPONIBILIDADES FINANCEIRAS</t>
  </si>
  <si>
    <t>R$</t>
  </si>
  <si>
    <t>Receitas</t>
  </si>
  <si>
    <t xml:space="preserve">Despesas  </t>
  </si>
  <si>
    <t xml:space="preserve">  Orçamentárias</t>
  </si>
  <si>
    <t xml:space="preserve">  Orçamentárias pagas </t>
  </si>
  <si>
    <t xml:space="preserve">  Extra-orçamentárias</t>
  </si>
  <si>
    <t xml:space="preserve">  Inscrição Restos a pagar*</t>
  </si>
  <si>
    <t>Saldo do exercício anterior</t>
  </si>
  <si>
    <t>Saldo Atual</t>
  </si>
  <si>
    <t xml:space="preserve">  Caixa</t>
  </si>
  <si>
    <t xml:space="preserve">  Bancos Conta Movimento</t>
  </si>
  <si>
    <t xml:space="preserve">  Aplicações Financeiras</t>
  </si>
  <si>
    <t>Total Geral</t>
  </si>
  <si>
    <t xml:space="preserve"> * Relativo ao último bimestre</t>
  </si>
  <si>
    <t>Prefeito Municipal</t>
  </si>
  <si>
    <t>Contabilista - CRC Nº</t>
  </si>
  <si>
    <t>Responsável pelo Controle Interno</t>
  </si>
  <si>
    <t>2º BIMESTRE DE 2015</t>
  </si>
  <si>
    <t>3º BIMESTRE DE 2015</t>
  </si>
  <si>
    <t>4º BIMESTRE DE 2015</t>
  </si>
  <si>
    <t>5º BIMESTRE DE 2015</t>
  </si>
  <si>
    <t>6º BIMESTRE DE 2015</t>
  </si>
  <si>
    <t>1º BIMESTRE DE 2016</t>
  </si>
  <si>
    <t>2º BIMESTRE DE 2016</t>
  </si>
  <si>
    <t>3º BIMESTRE DE 2016</t>
  </si>
  <si>
    <t>5º BIMESTRE DE 2016</t>
  </si>
  <si>
    <t>6º BIMESTRE DE 2016</t>
  </si>
  <si>
    <t>1º BIMESTRE DE 2017</t>
  </si>
  <si>
    <t>DEMONSTRATIVO DAS RECEITAS E DESPESAS PREVIDENCIÁRIAS                                                                                                                                                                                   ANEXO IV</t>
  </si>
  <si>
    <t>___________________</t>
  </si>
  <si>
    <t>Cristiano Salmeirão</t>
  </si>
  <si>
    <t>Pref. Municipal</t>
  </si>
  <si>
    <t>__________________________</t>
  </si>
  <si>
    <t>Adonai Henrique B. da Silva</t>
  </si>
  <si>
    <t>Secret. Finanças</t>
  </si>
  <si>
    <t>Max Angelson M. Oliveira</t>
  </si>
  <si>
    <t>Contador-CRC 1SP119242/0-2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</si>
</sst>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R$&quot;\ * #,##0.00_ ;_ &quot;R$&quot;\ * \-#,##0.00_ ;_ &quot;R$&quot;\ * &quot;-&quot;??_ ;_ @_ "/>
    <numFmt numFmtId="165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mediumGray">
        <fgColor indexed="22"/>
        <bgColor indexed="23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96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8" fillId="0" borderId="1" xfId="0" applyNumberFormat="1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7" fillId="0" borderId="2" xfId="0" applyFont="1" applyBorder="1" applyProtection="1">
      <protection hidden="1"/>
    </xf>
    <xf numFmtId="4" fontId="6" fillId="0" borderId="1" xfId="0" applyNumberFormat="1" applyFont="1" applyBorder="1" applyProtection="1"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/>
      <protection hidden="1"/>
    </xf>
    <xf numFmtId="4" fontId="8" fillId="0" borderId="1" xfId="0" applyNumberFormat="1" applyFont="1" applyBorder="1" applyAlignment="1" applyProtection="1">
      <alignment/>
      <protection locked="0"/>
    </xf>
    <xf numFmtId="4" fontId="6" fillId="0" borderId="1" xfId="0" applyNumberFormat="1" applyFont="1" applyBorder="1" applyAlignment="1" applyProtection="1">
      <alignment vertical="center" wrapText="1"/>
      <protection hidden="1"/>
    </xf>
    <xf numFmtId="0" fontId="7" fillId="0" borderId="1" xfId="0" applyFont="1" applyBorder="1" applyAlignment="1" applyProtection="1">
      <alignment/>
      <protection hidden="1"/>
    </xf>
    <xf numFmtId="4" fontId="6" fillId="0" borderId="1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Protection="1">
      <protection hidden="1"/>
    </xf>
    <xf numFmtId="0" fontId="6" fillId="0" borderId="1" xfId="0" applyFont="1" applyBorder="1" applyAlignment="1" applyProtection="1">
      <alignment wrapText="1"/>
      <protection hidden="1"/>
    </xf>
    <xf numFmtId="4" fontId="6" fillId="0" borderId="1" xfId="0" applyNumberFormat="1" applyFont="1" applyFill="1" applyBorder="1" applyProtection="1">
      <protection hidden="1"/>
    </xf>
    <xf numFmtId="4" fontId="8" fillId="2" borderId="1" xfId="0" applyNumberFormat="1" applyFont="1" applyFill="1" applyBorder="1" applyProtection="1">
      <protection hidden="1"/>
    </xf>
    <xf numFmtId="0" fontId="6" fillId="0" borderId="1" xfId="0" applyFont="1" applyBorder="1" applyProtection="1">
      <protection hidden="1"/>
    </xf>
    <xf numFmtId="0" fontId="0" fillId="0" borderId="1" xfId="0" applyBorder="1" applyProtection="1">
      <protection hidden="1"/>
    </xf>
    <xf numFmtId="0" fontId="10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4" fontId="13" fillId="0" borderId="0" xfId="0" applyNumberFormat="1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2" xfId="0" applyFill="1" applyBorder="1" applyProtection="1">
      <protection hidden="1"/>
    </xf>
    <xf numFmtId="0" fontId="0" fillId="0" borderId="3" xfId="0" applyFill="1" applyBorder="1" applyProtection="1">
      <protection hidden="1"/>
    </xf>
    <xf numFmtId="0" fontId="14" fillId="0" borderId="2" xfId="0" applyFont="1" applyFill="1" applyBorder="1" applyProtection="1">
      <protection hidden="1"/>
    </xf>
    <xf numFmtId="0" fontId="14" fillId="0" borderId="3" xfId="0" applyFont="1" applyFill="1" applyBorder="1" applyProtection="1">
      <protection hidden="1"/>
    </xf>
    <xf numFmtId="4" fontId="8" fillId="0" borderId="1" xfId="0" applyNumberFormat="1" applyFont="1" applyFill="1" applyBorder="1" applyAlignment="1" applyProtection="1">
      <alignment/>
      <protection locked="0"/>
    </xf>
    <xf numFmtId="164" fontId="0" fillId="0" borderId="0" xfId="20" applyFont="1"/>
    <xf numFmtId="165" fontId="0" fillId="0" borderId="0" xfId="0" applyNumberFormat="1"/>
    <xf numFmtId="4" fontId="8" fillId="3" borderId="1" xfId="0" applyNumberFormat="1" applyFont="1" applyFill="1" applyBorder="1" applyProtection="1">
      <protection locked="0"/>
    </xf>
    <xf numFmtId="4" fontId="0" fillId="0" borderId="0" xfId="0" applyNumberFormat="1"/>
    <xf numFmtId="4" fontId="8" fillId="3" borderId="1" xfId="0" applyNumberFormat="1" applyFont="1" applyFill="1" applyBorder="1" applyAlignment="1" applyProtection="1">
      <alignment/>
      <protection locked="0"/>
    </xf>
    <xf numFmtId="4" fontId="6" fillId="3" borderId="1" xfId="0" applyNumberFormat="1" applyFont="1" applyFill="1" applyBorder="1" applyAlignment="1" applyProtection="1">
      <alignment/>
      <protection hidden="1"/>
    </xf>
    <xf numFmtId="164" fontId="2" fillId="0" borderId="0" xfId="20" applyFont="1"/>
    <xf numFmtId="165" fontId="16" fillId="0" borderId="0" xfId="0" applyNumberFormat="1" applyFont="1"/>
    <xf numFmtId="0" fontId="16" fillId="0" borderId="0" xfId="0" applyFont="1"/>
    <xf numFmtId="2" fontId="16" fillId="0" borderId="0" xfId="0" applyNumberFormat="1" applyFont="1"/>
    <xf numFmtId="0" fontId="2" fillId="0" borderId="0" xfId="0" applyFont="1"/>
    <xf numFmtId="4" fontId="16" fillId="0" borderId="0" xfId="0" applyNumberFormat="1" applyFont="1"/>
    <xf numFmtId="0" fontId="0" fillId="0" borderId="0" xfId="0" applyBorder="1"/>
    <xf numFmtId="164" fontId="0" fillId="0" borderId="0" xfId="20" applyFont="1" applyBorder="1"/>
    <xf numFmtId="165" fontId="0" fillId="0" borderId="0" xfId="0" applyNumberFormat="1" applyBorder="1"/>
    <xf numFmtId="164" fontId="2" fillId="0" borderId="0" xfId="20" applyFont="1" applyBorder="1"/>
    <xf numFmtId="2" fontId="0" fillId="0" borderId="0" xfId="0" applyNumberFormat="1" applyBorder="1"/>
    <xf numFmtId="4" fontId="16" fillId="0" borderId="0" xfId="0" applyNumberFormat="1" applyFont="1" applyBorder="1"/>
    <xf numFmtId="165" fontId="16" fillId="0" borderId="0" xfId="0" applyNumberFormat="1" applyFont="1" applyBorder="1"/>
    <xf numFmtId="2" fontId="16" fillId="0" borderId="0" xfId="0" applyNumberFormat="1" applyFont="1" applyBorder="1"/>
    <xf numFmtId="0" fontId="16" fillId="0" borderId="0" xfId="0" applyFont="1" applyBorder="1"/>
    <xf numFmtId="4" fontId="0" fillId="0" borderId="0" xfId="0" applyNumberFormat="1" applyBorder="1"/>
    <xf numFmtId="0" fontId="2" fillId="0" borderId="0" xfId="0" applyFont="1" applyBorder="1"/>
    <xf numFmtId="0" fontId="2" fillId="0" borderId="0" xfId="0" applyFont="1" applyBorder="1"/>
    <xf numFmtId="4" fontId="2" fillId="0" borderId="0" xfId="0" applyNumberFormat="1" applyFont="1" applyBorder="1"/>
    <xf numFmtId="4" fontId="8" fillId="0" borderId="0" xfId="0" applyNumberFormat="1" applyFont="1" applyFill="1" applyBorder="1" applyProtection="1"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4" fontId="8" fillId="3" borderId="2" xfId="0" applyNumberFormat="1" applyFont="1" applyFill="1" applyBorder="1" applyAlignment="1" applyProtection="1">
      <alignment/>
      <protection locked="0"/>
    </xf>
    <xf numFmtId="4" fontId="6" fillId="3" borderId="2" xfId="0" applyNumberFormat="1" applyFont="1" applyFill="1" applyBorder="1" applyAlignment="1" applyProtection="1">
      <alignment/>
      <protection hidden="1"/>
    </xf>
    <xf numFmtId="4" fontId="2" fillId="0" borderId="0" xfId="0" applyNumberFormat="1" applyFont="1" applyBorder="1"/>
    <xf numFmtId="4" fontId="8" fillId="3" borderId="5" xfId="0" applyNumberFormat="1" applyFont="1" applyFill="1" applyBorder="1" applyProtection="1">
      <protection locked="0"/>
    </xf>
    <xf numFmtId="4" fontId="8" fillId="3" borderId="6" xfId="0" applyNumberFormat="1" applyFont="1" applyFill="1" applyBorder="1" applyAlignment="1" applyProtection="1">
      <alignment/>
      <protection locked="0"/>
    </xf>
    <xf numFmtId="164" fontId="2" fillId="0" borderId="0" xfId="20" applyFont="1" applyBorder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20" applyNumberFormat="1" applyFont="1" applyBorder="1"/>
    <xf numFmtId="0" fontId="0" fillId="0" borderId="0" xfId="0" applyNumberFormat="1" applyBorder="1"/>
    <xf numFmtId="165" fontId="2" fillId="0" borderId="0" xfId="0" applyNumberFormat="1" applyFont="1" applyBorder="1"/>
    <xf numFmtId="2" fontId="2" fillId="0" borderId="0" xfId="0" applyNumberFormat="1" applyFont="1" applyBorder="1"/>
    <xf numFmtId="4" fontId="2" fillId="0" borderId="0" xfId="0" applyNumberFormat="1" applyFont="1" applyBorder="1"/>
    <xf numFmtId="0" fontId="2" fillId="0" borderId="0" xfId="0" applyFont="1" applyBorder="1"/>
    <xf numFmtId="164" fontId="2" fillId="0" borderId="0" xfId="20" applyFont="1" applyBorder="1"/>
    <xf numFmtId="165" fontId="2" fillId="0" borderId="0" xfId="0" applyNumberFormat="1" applyFont="1" applyBorder="1"/>
    <xf numFmtId="4" fontId="2" fillId="0" borderId="0" xfId="20" applyNumberFormat="1" applyFont="1" applyBorder="1"/>
    <xf numFmtId="2" fontId="2" fillId="0" borderId="0" xfId="0" applyNumberFormat="1" applyFont="1" applyBorder="1"/>
    <xf numFmtId="4" fontId="8" fillId="3" borderId="0" xfId="0" applyNumberFormat="1" applyFont="1" applyFill="1" applyBorder="1" applyProtection="1">
      <protection locked="0"/>
    </xf>
    <xf numFmtId="4" fontId="2" fillId="0" borderId="0" xfId="0" applyNumberFormat="1" applyFont="1" applyBorder="1"/>
    <xf numFmtId="0" fontId="2" fillId="0" borderId="0" xfId="0" applyFont="1" applyBorder="1"/>
    <xf numFmtId="164" fontId="2" fillId="0" borderId="0" xfId="20" applyFont="1" applyBorder="1"/>
    <xf numFmtId="165" fontId="2" fillId="0" borderId="0" xfId="0" applyNumberFormat="1" applyFont="1" applyBorder="1"/>
    <xf numFmtId="4" fontId="2" fillId="0" borderId="0" xfId="20" applyNumberFormat="1" applyFont="1" applyBorder="1"/>
    <xf numFmtId="2" fontId="2" fillId="0" borderId="0" xfId="0" applyNumberFormat="1" applyFont="1" applyBorder="1"/>
    <xf numFmtId="4" fontId="8" fillId="0" borderId="0" xfId="0" applyNumberFormat="1" applyFont="1" applyBorder="1" applyAlignment="1" applyProtection="1">
      <alignment/>
      <protection locked="0"/>
    </xf>
    <xf numFmtId="0" fontId="0" fillId="0" borderId="0" xfId="0" applyFill="1" applyProtection="1"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4" fontId="6" fillId="0" borderId="1" xfId="0" applyNumberFormat="1" applyFont="1" applyFill="1" applyBorder="1" applyAlignment="1" applyProtection="1">
      <alignment vertical="center" wrapText="1"/>
      <protection hidden="1"/>
    </xf>
    <xf numFmtId="4" fontId="8" fillId="0" borderId="2" xfId="0" applyNumberFormat="1" applyFont="1" applyFill="1" applyBorder="1" applyAlignment="1" applyProtection="1">
      <alignment/>
      <protection locked="0"/>
    </xf>
    <xf numFmtId="4" fontId="6" fillId="0" borderId="1" xfId="0" applyNumberFormat="1" applyFont="1" applyFill="1" applyBorder="1" applyAlignment="1" applyProtection="1">
      <alignment/>
      <protection hidden="1"/>
    </xf>
    <xf numFmtId="4" fontId="6" fillId="0" borderId="2" xfId="0" applyNumberFormat="1" applyFont="1" applyFill="1" applyBorder="1" applyAlignment="1" applyProtection="1">
      <alignment/>
      <protection hidden="1"/>
    </xf>
    <xf numFmtId="4" fontId="2" fillId="0" borderId="0" xfId="0" applyNumberFormat="1" applyFont="1" applyBorder="1"/>
    <xf numFmtId="0" fontId="2" fillId="0" borderId="0" xfId="0" applyFont="1" applyBorder="1"/>
    <xf numFmtId="164" fontId="2" fillId="0" borderId="0" xfId="20" applyFont="1" applyBorder="1"/>
    <xf numFmtId="165" fontId="2" fillId="0" borderId="0" xfId="0" applyNumberFormat="1" applyFont="1" applyBorder="1"/>
    <xf numFmtId="4" fontId="2" fillId="0" borderId="0" xfId="20" applyNumberFormat="1" applyFont="1" applyBorder="1"/>
    <xf numFmtId="2" fontId="2" fillId="0" borderId="0" xfId="0" applyNumberFormat="1" applyFont="1" applyBorder="1"/>
    <xf numFmtId="4" fontId="8" fillId="0" borderId="6" xfId="0" applyNumberFormat="1" applyFont="1" applyFill="1" applyBorder="1" applyProtection="1">
      <protection locked="0"/>
    </xf>
    <xf numFmtId="0" fontId="2" fillId="0" borderId="0" xfId="0" applyFont="1" applyFill="1" applyBorder="1"/>
    <xf numFmtId="4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Fill="1" applyBorder="1"/>
    <xf numFmtId="164" fontId="2" fillId="0" borderId="0" xfId="20" applyFont="1" applyBorder="1"/>
    <xf numFmtId="165" fontId="2" fillId="0" borderId="0" xfId="0" applyNumberFormat="1" applyFont="1" applyBorder="1"/>
    <xf numFmtId="4" fontId="2" fillId="0" borderId="0" xfId="20" applyNumberFormat="1" applyFont="1" applyBorder="1"/>
    <xf numFmtId="2" fontId="2" fillId="0" borderId="0" xfId="0" applyNumberFormat="1" applyFont="1" applyBorder="1"/>
    <xf numFmtId="4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Fill="1" applyBorder="1"/>
    <xf numFmtId="164" fontId="2" fillId="0" borderId="0" xfId="20" applyFont="1" applyBorder="1"/>
    <xf numFmtId="165" fontId="2" fillId="0" borderId="0" xfId="0" applyNumberFormat="1" applyFont="1" applyBorder="1"/>
    <xf numFmtId="4" fontId="2" fillId="0" borderId="0" xfId="20" applyNumberFormat="1" applyFont="1" applyBorder="1"/>
    <xf numFmtId="2" fontId="2" fillId="0" borderId="0" xfId="0" applyNumberFormat="1" applyFont="1" applyBorder="1"/>
    <xf numFmtId="4" fontId="8" fillId="0" borderId="5" xfId="0" applyNumberFormat="1" applyFont="1" applyFill="1" applyBorder="1" applyProtection="1">
      <protection locked="0"/>
    </xf>
    <xf numFmtId="0" fontId="0" fillId="0" borderId="0" xfId="0" applyFill="1" applyBorder="1"/>
    <xf numFmtId="4" fontId="2" fillId="0" borderId="0" xfId="0" applyNumberFormat="1" applyFont="1" applyFill="1" applyBorder="1"/>
    <xf numFmtId="4" fontId="8" fillId="0" borderId="1" xfId="0" applyNumberFormat="1" applyFont="1" applyFill="1" applyBorder="1" applyAlignment="1" applyProtection="1">
      <alignment/>
      <protection locked="0"/>
    </xf>
    <xf numFmtId="4" fontId="6" fillId="0" borderId="2" xfId="0" applyNumberFormat="1" applyFont="1" applyBorder="1" applyAlignment="1" applyProtection="1">
      <alignment horizontal="right"/>
      <protection hidden="1"/>
    </xf>
    <xf numFmtId="4" fontId="6" fillId="0" borderId="3" xfId="0" applyNumberFormat="1" applyFont="1" applyBorder="1" applyAlignment="1" applyProtection="1">
      <alignment horizontal="right"/>
      <protection hidden="1"/>
    </xf>
    <xf numFmtId="0" fontId="6" fillId="0" borderId="7" xfId="0" applyFont="1" applyBorder="1" applyAlignment="1" applyProtection="1">
      <alignment horizontal="left" vertical="center" wrapText="1"/>
      <protection hidden="1"/>
    </xf>
    <xf numFmtId="0" fontId="6" fillId="0" borderId="8" xfId="0" applyFont="1" applyBorder="1" applyAlignment="1" applyProtection="1">
      <alignment horizontal="left" vertical="center" wrapText="1"/>
      <protection hidden="1"/>
    </xf>
    <xf numFmtId="0" fontId="6" fillId="0" borderId="9" xfId="0" applyFont="1" applyBorder="1" applyAlignment="1" applyProtection="1">
      <alignment horizontal="left" vertical="center" wrapText="1"/>
      <protection hidden="1"/>
    </xf>
    <xf numFmtId="0" fontId="6" fillId="0" borderId="10" xfId="0" applyFont="1" applyBorder="1" applyAlignment="1" applyProtection="1">
      <alignment horizontal="left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left" vertical="center" wrapText="1"/>
      <protection hidden="1"/>
    </xf>
    <xf numFmtId="0" fontId="6" fillId="0" borderId="12" xfId="0" applyFont="1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4" fontId="8" fillId="0" borderId="1" xfId="0" applyNumberFormat="1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 hidden="1"/>
    </xf>
    <xf numFmtId="4" fontId="6" fillId="0" borderId="1" xfId="0" applyNumberFormat="1" applyFont="1" applyBorder="1" applyAlignment="1" applyProtection="1">
      <alignment/>
      <protection hidden="1"/>
    </xf>
    <xf numFmtId="0" fontId="11" fillId="0" borderId="4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 vertical="center" wrapText="1"/>
      <protection hidden="1"/>
    </xf>
    <xf numFmtId="4" fontId="8" fillId="0" borderId="1" xfId="0" applyNumberFormat="1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4" fontId="6" fillId="0" borderId="2" xfId="0" applyNumberFormat="1" applyFont="1" applyFill="1" applyBorder="1" applyAlignment="1" applyProtection="1">
      <alignment horizontal="right"/>
      <protection hidden="1"/>
    </xf>
    <xf numFmtId="4" fontId="6" fillId="0" borderId="3" xfId="0" applyNumberFormat="1" applyFont="1" applyFill="1" applyBorder="1" applyAlignment="1" applyProtection="1">
      <alignment horizontal="right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17" fillId="0" borderId="0" xfId="0" applyFont="1"/>
    <xf numFmtId="0" fontId="10" fillId="0" borderId="0" xfId="0" applyFont="1" applyAlignment="1" applyProtection="1">
      <alignment horizontal="right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18" fillId="0" borderId="2" xfId="0" applyFont="1" applyFill="1" applyBorder="1" applyProtection="1">
      <protection hidden="1"/>
    </xf>
    <xf numFmtId="0" fontId="18" fillId="0" borderId="3" xfId="0" applyFont="1" applyFill="1" applyBorder="1" applyProtection="1">
      <protection hidden="1"/>
    </xf>
    <xf numFmtId="0" fontId="17" fillId="0" borderId="2" xfId="0" applyFont="1" applyFill="1" applyBorder="1" applyProtection="1">
      <protection hidden="1"/>
    </xf>
    <xf numFmtId="0" fontId="17" fillId="0" borderId="3" xfId="0" applyFont="1" applyFill="1" applyBorder="1" applyProtection="1">
      <protection hidden="1"/>
    </xf>
    <xf numFmtId="0" fontId="17" fillId="0" borderId="2" xfId="0" applyFont="1" applyBorder="1" applyProtection="1">
      <protection hidden="1"/>
    </xf>
    <xf numFmtId="0" fontId="17" fillId="0" borderId="3" xfId="0" applyFont="1" applyBorder="1" applyProtection="1">
      <protection hidden="1"/>
    </xf>
    <xf numFmtId="0" fontId="17" fillId="0" borderId="2" xfId="0" applyFont="1" applyBorder="1" applyProtection="1">
      <protection locked="0"/>
    </xf>
    <xf numFmtId="0" fontId="6" fillId="0" borderId="2" xfId="0" applyFont="1" applyBorder="1" applyProtection="1">
      <protection hidden="1"/>
    </xf>
    <xf numFmtId="0" fontId="17" fillId="0" borderId="0" xfId="0" applyFont="1" applyFill="1" applyProtection="1"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/>
      <protection hidden="1"/>
    </xf>
    <xf numFmtId="0" fontId="6" fillId="0" borderId="1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0" xfId="0" applyFont="1" applyBorder="1" applyProtection="1">
      <protection hidden="1"/>
    </xf>
    <xf numFmtId="0" fontId="17" fillId="0" borderId="1" xfId="0" applyFont="1" applyBorder="1" applyProtection="1"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17" fillId="0" borderId="1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/>
      <protection hidden="1"/>
    </xf>
    <xf numFmtId="0" fontId="17" fillId="0" borderId="1" xfId="0" applyFont="1" applyBorder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4" fontId="8" fillId="0" borderId="0" xfId="0" applyNumberFormat="1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center" wrapText="1"/>
      <protection hidden="1"/>
    </xf>
    <xf numFmtId="0" fontId="11" fillId="0" borderId="0" xfId="0" applyFont="1" applyBorder="1" applyAlignment="1" applyProtection="1">
      <alignment horizontal="center"/>
      <protection locked="0"/>
    </xf>
    <xf numFmtId="4" fontId="8" fillId="0" borderId="14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7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0</xdr:row>
      <xdr:rowOff>0</xdr:rowOff>
    </xdr:from>
    <xdr:to>
      <xdr:col>1</xdr:col>
      <xdr:colOff>1343025</xdr:colOff>
      <xdr:row>0</xdr:row>
      <xdr:rowOff>704850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7707"/>
        <a:stretch>
          <a:fillRect/>
        </a:stretch>
      </xdr:blipFill>
      <xdr:spPr bwMode="auto">
        <a:xfrm>
          <a:off x="2828925" y="0"/>
          <a:ext cx="561975" cy="7048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161925</xdr:colOff>
      <xdr:row>0</xdr:row>
      <xdr:rowOff>19050</xdr:rowOff>
    </xdr:from>
    <xdr:to>
      <xdr:col>5</xdr:col>
      <xdr:colOff>152400</xdr:colOff>
      <xdr:row>0</xdr:row>
      <xdr:rowOff>495300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0" t="16146" r="30047" b="22213"/>
        <a:stretch>
          <a:fillRect/>
        </a:stretch>
      </xdr:blipFill>
      <xdr:spPr bwMode="auto">
        <a:xfrm>
          <a:off x="3619500" y="19050"/>
          <a:ext cx="266700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="115" zoomScaleNormal="115" workbookViewId="0" topLeftCell="A16">
      <selection activeCell="G27" sqref="G27"/>
    </sheetView>
  </sheetViews>
  <sheetFormatPr defaultColWidth="9.140625" defaultRowHeight="15"/>
  <cols>
    <col min="1" max="1" width="35.00390625" style="0" bestFit="1" customWidth="1"/>
    <col min="2" max="2" width="12.28125" style="0" bestFit="1" customWidth="1"/>
    <col min="3" max="3" width="13.8515625" style="0" customWidth="1"/>
    <col min="4" max="4" width="13.7109375" style="0" customWidth="1"/>
    <col min="5" max="5" width="12.57421875" style="0" customWidth="1"/>
    <col min="6" max="6" width="13.57421875" style="0" customWidth="1"/>
    <col min="7" max="7" width="13.00390625" style="0" customWidth="1"/>
    <col min="8" max="8" width="13.8515625" style="0" customWidth="1"/>
    <col min="11" max="11" width="12.7109375" style="0" bestFit="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8.75">
      <c r="A2" s="2" t="s">
        <v>0</v>
      </c>
      <c r="B2" s="3"/>
      <c r="C2" s="1"/>
      <c r="D2" s="1"/>
      <c r="E2" s="1"/>
      <c r="F2" s="1"/>
      <c r="G2" s="1"/>
      <c r="H2" s="1"/>
    </row>
    <row r="3" spans="1:8" ht="18.75">
      <c r="A3" s="2"/>
      <c r="B3" s="3"/>
      <c r="C3" s="1"/>
      <c r="D3" s="1"/>
      <c r="E3" s="1"/>
      <c r="F3" s="1"/>
      <c r="G3" s="1"/>
      <c r="H3" s="1"/>
    </row>
    <row r="4" spans="1:8" ht="18.75">
      <c r="A4" s="2" t="s">
        <v>1</v>
      </c>
      <c r="B4" s="3"/>
      <c r="C4" s="1"/>
      <c r="D4" s="1"/>
      <c r="E4" s="1"/>
      <c r="F4" s="1"/>
      <c r="G4" s="1"/>
      <c r="H4" s="1"/>
    </row>
    <row r="5" spans="1:8" ht="18.75">
      <c r="A5" s="2"/>
      <c r="B5" s="3"/>
      <c r="C5" s="1"/>
      <c r="D5" s="1"/>
      <c r="E5" s="1"/>
      <c r="F5" s="1"/>
      <c r="G5" s="1"/>
      <c r="H5" s="1"/>
    </row>
    <row r="6" spans="1:8" ht="15.75">
      <c r="A6" s="1"/>
      <c r="B6" s="1"/>
      <c r="C6" s="1"/>
      <c r="D6" s="1"/>
      <c r="E6" s="1"/>
      <c r="F6" s="1"/>
      <c r="G6" s="1"/>
      <c r="H6" s="4" t="s">
        <v>2</v>
      </c>
    </row>
    <row r="7" spans="1:8" ht="15.75">
      <c r="A7" s="126" t="s">
        <v>3</v>
      </c>
      <c r="B7" s="127"/>
      <c r="C7" s="130" t="s">
        <v>4</v>
      </c>
      <c r="D7" s="130"/>
      <c r="E7" s="130" t="s">
        <v>5</v>
      </c>
      <c r="F7" s="130"/>
      <c r="G7" s="130" t="s">
        <v>6</v>
      </c>
      <c r="H7" s="130"/>
    </row>
    <row r="8" spans="1:8" ht="31.5">
      <c r="A8" s="128"/>
      <c r="B8" s="129"/>
      <c r="C8" s="5" t="s">
        <v>7</v>
      </c>
      <c r="D8" s="5" t="s">
        <v>8</v>
      </c>
      <c r="E8" s="5" t="s">
        <v>9</v>
      </c>
      <c r="F8" s="5" t="s">
        <v>10</v>
      </c>
      <c r="G8" s="130"/>
      <c r="H8" s="130"/>
    </row>
    <row r="9" spans="1:8" ht="15">
      <c r="A9" s="6" t="s">
        <v>11</v>
      </c>
      <c r="B9" s="7"/>
      <c r="C9" s="8">
        <v>12529500</v>
      </c>
      <c r="D9" s="8">
        <v>12529500</v>
      </c>
      <c r="E9" s="8">
        <v>2711805.89</v>
      </c>
      <c r="F9" s="8">
        <v>2711805.89</v>
      </c>
      <c r="G9" s="124">
        <v>9817694.11</v>
      </c>
      <c r="H9" s="125"/>
    </row>
    <row r="10" spans="1:8" ht="15">
      <c r="A10" s="6" t="s">
        <v>12</v>
      </c>
      <c r="B10" s="7"/>
      <c r="C10" s="8">
        <v>8776000</v>
      </c>
      <c r="D10" s="8">
        <v>8776000</v>
      </c>
      <c r="E10" s="8">
        <v>1851879.03</v>
      </c>
      <c r="F10" s="8">
        <v>1851879.03</v>
      </c>
      <c r="G10" s="124">
        <v>6924120.97</v>
      </c>
      <c r="H10" s="125"/>
    </row>
    <row r="11" spans="1:8" ht="15">
      <c r="A11" s="6" t="s">
        <v>13</v>
      </c>
      <c r="B11" s="7"/>
      <c r="C11" s="8">
        <v>120000</v>
      </c>
      <c r="D11" s="8">
        <v>120000</v>
      </c>
      <c r="E11" s="8">
        <v>17890.4</v>
      </c>
      <c r="F11" s="8">
        <v>17890.401</v>
      </c>
      <c r="G11" s="124">
        <v>102109.599</v>
      </c>
      <c r="H11" s="125"/>
    </row>
    <row r="12" spans="1:8" ht="15">
      <c r="A12" s="6" t="s">
        <v>14</v>
      </c>
      <c r="B12" s="7"/>
      <c r="C12" s="8">
        <v>20000</v>
      </c>
      <c r="D12" s="8">
        <v>20000</v>
      </c>
      <c r="E12" s="8">
        <v>1100.1</v>
      </c>
      <c r="F12" s="8">
        <v>1100.1</v>
      </c>
      <c r="G12" s="124">
        <v>18899.9</v>
      </c>
      <c r="H12" s="125"/>
    </row>
    <row r="13" spans="1:8" ht="15">
      <c r="A13" s="6" t="s">
        <v>15</v>
      </c>
      <c r="B13" s="7"/>
      <c r="C13" s="8">
        <v>11757500</v>
      </c>
      <c r="D13" s="8">
        <v>11757500</v>
      </c>
      <c r="E13" s="8">
        <v>362945.18</v>
      </c>
      <c r="F13" s="8">
        <v>362945.18</v>
      </c>
      <c r="G13" s="124">
        <v>11394554.82</v>
      </c>
      <c r="H13" s="125"/>
    </row>
    <row r="14" spans="1:8" ht="15">
      <c r="A14" s="6" t="s">
        <v>16</v>
      </c>
      <c r="B14" s="7"/>
      <c r="C14" s="9">
        <v>2800000</v>
      </c>
      <c r="D14" s="9">
        <v>2800000</v>
      </c>
      <c r="E14" s="9">
        <v>259953.78</v>
      </c>
      <c r="F14" s="9">
        <v>259953.78</v>
      </c>
      <c r="G14" s="124">
        <v>2540046.22</v>
      </c>
      <c r="H14" s="125"/>
    </row>
    <row r="15" spans="1:8" ht="15">
      <c r="A15" s="6" t="s">
        <v>17</v>
      </c>
      <c r="B15" s="7"/>
      <c r="C15" s="8">
        <v>0</v>
      </c>
      <c r="D15" s="8">
        <v>0</v>
      </c>
      <c r="E15" s="8">
        <v>0</v>
      </c>
      <c r="F15" s="8">
        <v>0</v>
      </c>
      <c r="G15" s="124">
        <v>0</v>
      </c>
      <c r="H15" s="125"/>
    </row>
    <row r="16" spans="1:8" ht="15">
      <c r="A16" s="10" t="s">
        <v>18</v>
      </c>
      <c r="B16" s="7"/>
      <c r="C16" s="8">
        <v>11037000</v>
      </c>
      <c r="D16" s="8">
        <v>11037000</v>
      </c>
      <c r="E16" s="8">
        <v>2216419.84</v>
      </c>
      <c r="F16" s="8">
        <v>2216419.84</v>
      </c>
      <c r="G16" s="124">
        <v>8820580.16</v>
      </c>
      <c r="H16" s="125"/>
    </row>
    <row r="17" spans="1:8" ht="15.75">
      <c r="A17" s="11" t="s">
        <v>19</v>
      </c>
      <c r="B17" s="7"/>
      <c r="C17" s="12">
        <v>47040000</v>
      </c>
      <c r="D17" s="12">
        <v>47040000</v>
      </c>
      <c r="E17" s="12">
        <v>7421994.22</v>
      </c>
      <c r="F17" s="12">
        <v>7421994.220999999</v>
      </c>
      <c r="G17" s="124">
        <v>39618005.779</v>
      </c>
      <c r="H17" s="125"/>
    </row>
    <row r="18" spans="1:11" ht="15">
      <c r="A18" s="1"/>
      <c r="B18" s="1"/>
      <c r="C18" s="1"/>
      <c r="D18" s="1"/>
      <c r="E18" s="1"/>
      <c r="F18" s="1"/>
      <c r="G18" s="1"/>
      <c r="H18" s="1"/>
      <c r="K18" s="41">
        <v>7421994.22</v>
      </c>
    </row>
    <row r="19" spans="1:11" ht="15.75">
      <c r="A19" s="131" t="s">
        <v>20</v>
      </c>
      <c r="B19" s="133" t="s">
        <v>21</v>
      </c>
      <c r="C19" s="134"/>
      <c r="D19" s="133" t="s">
        <v>22</v>
      </c>
      <c r="E19" s="134"/>
      <c r="F19" s="133" t="s">
        <v>23</v>
      </c>
      <c r="G19" s="134"/>
      <c r="H19" s="135" t="s">
        <v>24</v>
      </c>
      <c r="K19">
        <v>3749225.18</v>
      </c>
    </row>
    <row r="20" spans="1:11" ht="15.75">
      <c r="A20" s="132"/>
      <c r="B20" s="5" t="s">
        <v>7</v>
      </c>
      <c r="C20" s="5" t="s">
        <v>8</v>
      </c>
      <c r="D20" s="13" t="s">
        <v>25</v>
      </c>
      <c r="E20" s="13" t="s">
        <v>10</v>
      </c>
      <c r="F20" s="13" t="s">
        <v>25</v>
      </c>
      <c r="G20" s="13" t="s">
        <v>10</v>
      </c>
      <c r="H20" s="136"/>
      <c r="K20" s="41">
        <f>K18-K19</f>
        <v>3672769.0399999996</v>
      </c>
    </row>
    <row r="21" spans="1:8" ht="15">
      <c r="A21" s="14" t="s">
        <v>26</v>
      </c>
      <c r="B21" s="15">
        <v>18500000</v>
      </c>
      <c r="C21" s="15">
        <v>18500000</v>
      </c>
      <c r="D21" s="15">
        <v>2700139.55</v>
      </c>
      <c r="E21" s="15">
        <v>2700139.55</v>
      </c>
      <c r="F21" s="15">
        <v>2700139.55</v>
      </c>
      <c r="G21" s="15">
        <v>2700139.55</v>
      </c>
      <c r="H21" s="16">
        <v>15799860.45</v>
      </c>
    </row>
    <row r="22" spans="1:8" ht="15">
      <c r="A22" s="14" t="s">
        <v>27</v>
      </c>
      <c r="B22" s="15">
        <v>4300000</v>
      </c>
      <c r="C22" s="15">
        <v>4300000</v>
      </c>
      <c r="D22" s="15">
        <v>585773.3</v>
      </c>
      <c r="E22" s="15">
        <v>585773.3</v>
      </c>
      <c r="F22" s="15">
        <v>585773.3</v>
      </c>
      <c r="G22" s="15">
        <v>585773.3</v>
      </c>
      <c r="H22" s="16">
        <v>3714226.7</v>
      </c>
    </row>
    <row r="23" spans="1:8" ht="15">
      <c r="A23" s="14" t="s">
        <v>28</v>
      </c>
      <c r="B23" s="15">
        <v>2912000</v>
      </c>
      <c r="C23" s="15">
        <v>2912000</v>
      </c>
      <c r="D23" s="15">
        <v>428242.46</v>
      </c>
      <c r="E23" s="15">
        <v>428242.46</v>
      </c>
      <c r="F23" s="15">
        <v>301234.09</v>
      </c>
      <c r="G23" s="15">
        <v>301234.09</v>
      </c>
      <c r="H23" s="16">
        <v>2483757.54</v>
      </c>
    </row>
    <row r="24" spans="1:8" ht="15">
      <c r="A24" s="14" t="s">
        <v>29</v>
      </c>
      <c r="B24" s="15">
        <v>21328000</v>
      </c>
      <c r="C24" s="15">
        <v>21328000</v>
      </c>
      <c r="D24" s="15">
        <v>189243.35</v>
      </c>
      <c r="E24" s="15">
        <v>189243.35</v>
      </c>
      <c r="F24" s="15">
        <v>162078.24</v>
      </c>
      <c r="G24" s="15">
        <v>162078.24</v>
      </c>
      <c r="H24" s="16">
        <v>21138756.65</v>
      </c>
    </row>
    <row r="25" spans="1:8" ht="15.75">
      <c r="A25" s="17" t="s">
        <v>19</v>
      </c>
      <c r="B25" s="18">
        <v>47040000</v>
      </c>
      <c r="C25" s="18">
        <v>47040000</v>
      </c>
      <c r="D25" s="18">
        <v>3903398.6599999997</v>
      </c>
      <c r="E25" s="18">
        <v>3903398.6599999997</v>
      </c>
      <c r="F25" s="18">
        <v>3749225.1799999997</v>
      </c>
      <c r="G25" s="18">
        <v>3749225.1799999997</v>
      </c>
      <c r="H25" s="16">
        <v>43136601.34</v>
      </c>
    </row>
    <row r="26" spans="1:8" ht="15">
      <c r="A26" s="19"/>
      <c r="B26" s="20"/>
      <c r="C26" s="20"/>
      <c r="D26" s="20"/>
      <c r="E26" s="20"/>
      <c r="F26" s="20"/>
      <c r="G26" s="20"/>
      <c r="H26" s="20"/>
    </row>
    <row r="27" spans="1:8" ht="15">
      <c r="A27" s="21" t="s">
        <v>30</v>
      </c>
      <c r="B27" s="12">
        <v>0</v>
      </c>
      <c r="C27" s="12">
        <v>0</v>
      </c>
      <c r="D27" s="12">
        <v>3518595.56</v>
      </c>
      <c r="E27" s="12">
        <v>3518595.5609999993</v>
      </c>
      <c r="F27" s="22">
        <v>3672769.04</v>
      </c>
      <c r="G27" s="22">
        <v>3672769.0409999993</v>
      </c>
      <c r="H27" s="23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24" t="s">
        <v>31</v>
      </c>
      <c r="B29" s="25"/>
      <c r="C29" s="137" t="s">
        <v>32</v>
      </c>
      <c r="D29" s="137"/>
      <c r="E29" s="138"/>
      <c r="F29" s="138"/>
      <c r="G29" s="137" t="s">
        <v>32</v>
      </c>
      <c r="H29" s="137"/>
    </row>
    <row r="30" spans="1:8" ht="15">
      <c r="A30" s="138"/>
      <c r="B30" s="138"/>
      <c r="C30" s="138"/>
      <c r="D30" s="138"/>
      <c r="E30" s="138"/>
      <c r="F30" s="138"/>
      <c r="G30" s="138"/>
      <c r="H30" s="138"/>
    </row>
    <row r="31" spans="1:8" ht="15.75">
      <c r="A31" s="141" t="s">
        <v>33</v>
      </c>
      <c r="B31" s="141"/>
      <c r="C31" s="142">
        <v>10744256.86</v>
      </c>
      <c r="D31" s="142"/>
      <c r="E31" s="141" t="s">
        <v>34</v>
      </c>
      <c r="F31" s="141"/>
      <c r="G31" s="142">
        <v>4048744.66</v>
      </c>
      <c r="H31" s="142"/>
    </row>
    <row r="32" spans="1:8" ht="15">
      <c r="A32" s="139" t="s">
        <v>35</v>
      </c>
      <c r="B32" s="139"/>
      <c r="C32" s="140">
        <v>7421994.22</v>
      </c>
      <c r="D32" s="140"/>
      <c r="E32" s="139" t="s">
        <v>36</v>
      </c>
      <c r="F32" s="139"/>
      <c r="G32" s="140">
        <v>3738566.46</v>
      </c>
      <c r="H32" s="140"/>
    </row>
    <row r="33" spans="1:8" ht="15">
      <c r="A33" s="139" t="s">
        <v>37</v>
      </c>
      <c r="B33" s="139"/>
      <c r="C33" s="140">
        <v>3322262.64</v>
      </c>
      <c r="D33" s="140"/>
      <c r="E33" s="139" t="s">
        <v>37</v>
      </c>
      <c r="F33" s="139"/>
      <c r="G33" s="140">
        <v>310178.2</v>
      </c>
      <c r="H33" s="140"/>
    </row>
    <row r="34" spans="1:8" ht="15">
      <c r="A34" s="139"/>
      <c r="B34" s="139"/>
      <c r="C34" s="138"/>
      <c r="D34" s="138"/>
      <c r="E34" s="139" t="s">
        <v>38</v>
      </c>
      <c r="F34" s="139"/>
      <c r="G34" s="140"/>
      <c r="H34" s="140"/>
    </row>
    <row r="35" spans="1:8" ht="15">
      <c r="A35" s="139"/>
      <c r="B35" s="139"/>
      <c r="C35" s="138"/>
      <c r="D35" s="138"/>
      <c r="E35" s="139"/>
      <c r="F35" s="139"/>
      <c r="G35" s="138"/>
      <c r="H35" s="138"/>
    </row>
    <row r="36" spans="1:8" ht="15.75">
      <c r="A36" s="141" t="s">
        <v>39</v>
      </c>
      <c r="B36" s="141"/>
      <c r="C36" s="142">
        <v>123281981.03</v>
      </c>
      <c r="D36" s="142"/>
      <c r="E36" s="141" t="s">
        <v>40</v>
      </c>
      <c r="F36" s="141"/>
      <c r="G36" s="142">
        <v>129977493.22999999</v>
      </c>
      <c r="H36" s="142"/>
    </row>
    <row r="37" spans="1:8" ht="15">
      <c r="A37" s="139" t="s">
        <v>41</v>
      </c>
      <c r="B37" s="139"/>
      <c r="C37" s="140">
        <v>0</v>
      </c>
      <c r="D37" s="140"/>
      <c r="E37" s="139" t="s">
        <v>41</v>
      </c>
      <c r="F37" s="139"/>
      <c r="G37" s="140">
        <v>0</v>
      </c>
      <c r="H37" s="140"/>
    </row>
    <row r="38" spans="1:8" ht="15">
      <c r="A38" s="139" t="s">
        <v>42</v>
      </c>
      <c r="B38" s="139"/>
      <c r="C38" s="140">
        <v>13587.69</v>
      </c>
      <c r="D38" s="140"/>
      <c r="E38" s="139" t="s">
        <v>42</v>
      </c>
      <c r="F38" s="139"/>
      <c r="G38" s="140">
        <v>6773.74</v>
      </c>
      <c r="H38" s="140"/>
    </row>
    <row r="39" spans="1:8" ht="15">
      <c r="A39" s="139" t="s">
        <v>43</v>
      </c>
      <c r="B39" s="139"/>
      <c r="C39" s="140">
        <v>123268393.34</v>
      </c>
      <c r="D39" s="140"/>
      <c r="E39" s="139" t="s">
        <v>43</v>
      </c>
      <c r="F39" s="139"/>
      <c r="G39" s="140">
        <v>129970719.49</v>
      </c>
      <c r="H39" s="140"/>
    </row>
    <row r="40" spans="1:8" ht="15">
      <c r="A40" s="139"/>
      <c r="B40" s="139"/>
      <c r="C40" s="138"/>
      <c r="D40" s="138"/>
      <c r="E40" s="138"/>
      <c r="F40" s="138"/>
      <c r="G40" s="138"/>
      <c r="H40" s="138"/>
    </row>
    <row r="41" spans="1:8" ht="15.75">
      <c r="A41" s="141" t="s">
        <v>44</v>
      </c>
      <c r="B41" s="141"/>
      <c r="C41" s="142">
        <v>134026237.89</v>
      </c>
      <c r="D41" s="142"/>
      <c r="E41" s="138"/>
      <c r="F41" s="138"/>
      <c r="G41" s="142">
        <v>134026237.88999999</v>
      </c>
      <c r="H41" s="142"/>
    </row>
    <row r="42" spans="1:8" ht="15">
      <c r="A42" s="26" t="s">
        <v>45</v>
      </c>
      <c r="B42" s="1"/>
      <c r="C42" s="1"/>
      <c r="D42" s="1"/>
      <c r="E42" s="1"/>
      <c r="F42" s="1"/>
      <c r="G42" s="1"/>
      <c r="H42" s="1"/>
    </row>
    <row r="43" spans="1:8" ht="15.75">
      <c r="A43" s="27"/>
      <c r="B43" s="27"/>
      <c r="C43" s="27"/>
      <c r="D43" s="27"/>
      <c r="E43" s="27"/>
      <c r="F43" s="27"/>
      <c r="G43" s="27"/>
      <c r="H43" s="27"/>
    </row>
    <row r="44" spans="1:8" ht="15.75">
      <c r="A44" s="27"/>
      <c r="B44" s="27"/>
      <c r="C44" s="27"/>
      <c r="D44" s="27"/>
      <c r="E44" s="27"/>
      <c r="F44" s="27"/>
      <c r="G44" s="27"/>
      <c r="H44" s="27"/>
    </row>
    <row r="45" spans="1:8" ht="15">
      <c r="A45" s="28"/>
      <c r="B45" s="29"/>
      <c r="C45" s="29"/>
      <c r="D45" s="29"/>
      <c r="E45" s="29"/>
      <c r="F45" s="29"/>
      <c r="G45" s="29"/>
      <c r="H45" s="29"/>
    </row>
    <row r="46" spans="1:8" ht="15.75">
      <c r="A46" s="30" t="s">
        <v>46</v>
      </c>
      <c r="B46" s="31"/>
      <c r="C46" s="143" t="s">
        <v>47</v>
      </c>
      <c r="D46" s="143"/>
      <c r="E46" s="27"/>
      <c r="F46" s="143" t="s">
        <v>48</v>
      </c>
      <c r="G46" s="143"/>
      <c r="H46" s="143"/>
    </row>
  </sheetData>
  <mergeCells count="71">
    <mergeCell ref="C46:D46"/>
    <mergeCell ref="F46:H46"/>
    <mergeCell ref="A41:B41"/>
    <mergeCell ref="C41:D41"/>
    <mergeCell ref="E41:F41"/>
    <mergeCell ref="G41:H41"/>
    <mergeCell ref="A40:B40"/>
    <mergeCell ref="C40:D40"/>
    <mergeCell ref="E40:F40"/>
    <mergeCell ref="G40:H40"/>
    <mergeCell ref="A39:B39"/>
    <mergeCell ref="C39:D39"/>
    <mergeCell ref="E39:F39"/>
    <mergeCell ref="G39:H39"/>
    <mergeCell ref="A38:B38"/>
    <mergeCell ref="C38:D38"/>
    <mergeCell ref="E38:F38"/>
    <mergeCell ref="G38:H38"/>
    <mergeCell ref="A37:B37"/>
    <mergeCell ref="C37:D37"/>
    <mergeCell ref="E37:F37"/>
    <mergeCell ref="G37:H37"/>
    <mergeCell ref="A36:B36"/>
    <mergeCell ref="C36:D36"/>
    <mergeCell ref="E36:F36"/>
    <mergeCell ref="G36:H36"/>
    <mergeCell ref="A35:B35"/>
    <mergeCell ref="C35:D35"/>
    <mergeCell ref="E35:F35"/>
    <mergeCell ref="G35:H35"/>
    <mergeCell ref="A34:B34"/>
    <mergeCell ref="C34:D34"/>
    <mergeCell ref="E34:F34"/>
    <mergeCell ref="G34:H34"/>
    <mergeCell ref="A33:B33"/>
    <mergeCell ref="C33:D33"/>
    <mergeCell ref="E33:F33"/>
    <mergeCell ref="G33:H33"/>
    <mergeCell ref="A32:B32"/>
    <mergeCell ref="C32:D32"/>
    <mergeCell ref="E32:F32"/>
    <mergeCell ref="G32:H32"/>
    <mergeCell ref="A31:B31"/>
    <mergeCell ref="C31:D31"/>
    <mergeCell ref="E31:F31"/>
    <mergeCell ref="G31:H31"/>
    <mergeCell ref="C29:D29"/>
    <mergeCell ref="E29:F29"/>
    <mergeCell ref="G29:H29"/>
    <mergeCell ref="A30:B30"/>
    <mergeCell ref="C30:D30"/>
    <mergeCell ref="E30:F30"/>
    <mergeCell ref="G30:H30"/>
    <mergeCell ref="G14:H14"/>
    <mergeCell ref="G15:H15"/>
    <mergeCell ref="G17:H17"/>
    <mergeCell ref="A19:A20"/>
    <mergeCell ref="B19:C19"/>
    <mergeCell ref="D19:E19"/>
    <mergeCell ref="F19:G19"/>
    <mergeCell ref="H19:H20"/>
    <mergeCell ref="G16:H16"/>
    <mergeCell ref="G11:H11"/>
    <mergeCell ref="G12:H12"/>
    <mergeCell ref="G13:H13"/>
    <mergeCell ref="A7:B8"/>
    <mergeCell ref="C7:D7"/>
    <mergeCell ref="E7:F7"/>
    <mergeCell ref="G7:H8"/>
    <mergeCell ref="G9:H9"/>
    <mergeCell ref="G10:H10"/>
  </mergeCells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zoomScale="115" zoomScaleNormal="115" workbookViewId="0" topLeftCell="A25">
      <selection activeCell="E56" sqref="E56"/>
    </sheetView>
  </sheetViews>
  <sheetFormatPr defaultColWidth="9.140625" defaultRowHeight="15"/>
  <cols>
    <col min="1" max="1" width="35.00390625" style="0" bestFit="1" customWidth="1"/>
    <col min="2" max="2" width="26.57421875" style="0" customWidth="1"/>
    <col min="3" max="3" width="13.8515625" style="0" customWidth="1"/>
    <col min="4" max="4" width="13.7109375" style="0" customWidth="1"/>
    <col min="5" max="5" width="12.57421875" style="0" customWidth="1"/>
    <col min="6" max="6" width="13.57421875" style="0" customWidth="1"/>
    <col min="7" max="7" width="13.00390625" style="0" customWidth="1"/>
    <col min="8" max="8" width="13.8515625" style="0" customWidth="1"/>
    <col min="9" max="9" width="16.7109375" style="50" customWidth="1"/>
    <col min="10" max="10" width="16.00390625" style="98" customWidth="1"/>
    <col min="11" max="11" width="17.7109375" style="99" bestFit="1" customWidth="1"/>
    <col min="12" max="12" width="17.7109375" style="99" customWidth="1"/>
    <col min="13" max="13" width="17.00390625" style="59" bestFit="1" customWidth="1"/>
    <col min="14" max="14" width="14.00390625" style="59" bestFit="1" customWidth="1"/>
    <col min="15" max="15" width="13.28125" style="46" bestFit="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8.75">
      <c r="A2" s="2" t="s">
        <v>0</v>
      </c>
      <c r="B2" s="3"/>
      <c r="C2" s="1"/>
      <c r="D2" s="1"/>
      <c r="E2" s="1"/>
      <c r="F2" s="1"/>
      <c r="G2" s="1"/>
      <c r="H2" s="1"/>
    </row>
    <row r="3" spans="1:8" ht="18.75">
      <c r="A3" s="2"/>
      <c r="B3" s="3"/>
      <c r="C3" s="1"/>
      <c r="D3" s="1"/>
      <c r="E3" s="1"/>
      <c r="F3" s="1"/>
      <c r="G3" s="1"/>
      <c r="H3" s="1"/>
    </row>
    <row r="4" spans="1:8" ht="18.75">
      <c r="A4" s="2" t="s">
        <v>57</v>
      </c>
      <c r="B4" s="3"/>
      <c r="C4" s="1"/>
      <c r="D4" s="1"/>
      <c r="E4" s="1"/>
      <c r="F4" s="1"/>
      <c r="G4" s="1"/>
      <c r="H4" s="1"/>
    </row>
    <row r="5" spans="1:15" ht="18.75">
      <c r="A5" s="2"/>
      <c r="B5" s="3"/>
      <c r="C5" s="1"/>
      <c r="D5" s="1"/>
      <c r="E5" s="1"/>
      <c r="F5" s="1"/>
      <c r="G5" s="1"/>
      <c r="H5" s="1"/>
      <c r="O5" s="49"/>
    </row>
    <row r="6" spans="1:8" ht="15.75">
      <c r="A6" s="1"/>
      <c r="B6" s="1"/>
      <c r="C6" s="1"/>
      <c r="D6" s="1"/>
      <c r="E6" s="1"/>
      <c r="F6" s="1"/>
      <c r="G6" s="1"/>
      <c r="H6" s="4" t="s">
        <v>2</v>
      </c>
    </row>
    <row r="7" spans="1:8" ht="15.75">
      <c r="A7" s="126" t="s">
        <v>3</v>
      </c>
      <c r="B7" s="127"/>
      <c r="C7" s="130" t="s">
        <v>4</v>
      </c>
      <c r="D7" s="130"/>
      <c r="E7" s="130" t="s">
        <v>5</v>
      </c>
      <c r="F7" s="130"/>
      <c r="G7" s="130" t="s">
        <v>6</v>
      </c>
      <c r="H7" s="130"/>
    </row>
    <row r="8" spans="1:8" ht="31.5">
      <c r="A8" s="128"/>
      <c r="B8" s="129"/>
      <c r="C8" s="5" t="s">
        <v>7</v>
      </c>
      <c r="D8" s="5" t="s">
        <v>8</v>
      </c>
      <c r="E8" s="5" t="s">
        <v>9</v>
      </c>
      <c r="F8" s="5" t="s">
        <v>10</v>
      </c>
      <c r="G8" s="130"/>
      <c r="H8" s="130"/>
    </row>
    <row r="9" spans="1:15" ht="15">
      <c r="A9" s="35" t="s">
        <v>11</v>
      </c>
      <c r="B9" s="36"/>
      <c r="C9" s="9">
        <v>14047000</v>
      </c>
      <c r="D9" s="9">
        <v>14047000</v>
      </c>
      <c r="E9" s="40">
        <v>914761.9</v>
      </c>
      <c r="F9" s="9">
        <v>10348041.8</v>
      </c>
      <c r="G9" s="124">
        <f aca="true" t="shared" si="0" ref="G9:G16">D9-F9</f>
        <v>3698958.1999999993</v>
      </c>
      <c r="H9" s="125"/>
      <c r="I9" s="104"/>
      <c r="J9" s="99"/>
      <c r="L9" s="59"/>
      <c r="N9" s="46"/>
      <c r="O9"/>
    </row>
    <row r="10" spans="1:15" ht="15">
      <c r="A10" s="33" t="s">
        <v>12</v>
      </c>
      <c r="B10" s="34"/>
      <c r="C10" s="9">
        <v>9750000</v>
      </c>
      <c r="D10" s="9">
        <v>9750000</v>
      </c>
      <c r="E10" s="40">
        <v>1731394.09</v>
      </c>
      <c r="F10" s="9">
        <v>8754634.6</v>
      </c>
      <c r="G10" s="124">
        <f t="shared" si="0"/>
        <v>995365.4000000004</v>
      </c>
      <c r="H10" s="125"/>
      <c r="I10" s="104"/>
      <c r="J10" s="99"/>
      <c r="L10" s="59"/>
      <c r="N10" s="46"/>
      <c r="O10"/>
    </row>
    <row r="11" spans="1:15" ht="15">
      <c r="A11" s="6" t="s">
        <v>13</v>
      </c>
      <c r="B11" s="7"/>
      <c r="C11" s="8">
        <v>135000</v>
      </c>
      <c r="D11" s="8">
        <v>135000</v>
      </c>
      <c r="E11" s="40">
        <v>36399.22</v>
      </c>
      <c r="F11" s="9">
        <v>152183.4</v>
      </c>
      <c r="G11" s="124">
        <f t="shared" si="0"/>
        <v>-17183.399999999994</v>
      </c>
      <c r="H11" s="125"/>
      <c r="I11" s="104"/>
      <c r="J11" s="99"/>
      <c r="L11" s="59"/>
      <c r="N11" s="46"/>
      <c r="O11"/>
    </row>
    <row r="12" spans="1:11" ht="15">
      <c r="A12" s="6" t="s">
        <v>14</v>
      </c>
      <c r="B12" s="7"/>
      <c r="C12" s="8">
        <v>23000</v>
      </c>
      <c r="D12" s="8">
        <v>23000</v>
      </c>
      <c r="E12" s="40">
        <v>1373.92</v>
      </c>
      <c r="F12" s="9">
        <v>6776.05</v>
      </c>
      <c r="G12" s="124">
        <f t="shared" si="0"/>
        <v>16223.95</v>
      </c>
      <c r="H12" s="125"/>
      <c r="I12" s="104"/>
      <c r="K12" s="98"/>
    </row>
    <row r="13" spans="1:9" ht="15">
      <c r="A13" s="6" t="s">
        <v>15</v>
      </c>
      <c r="B13" s="7"/>
      <c r="C13" s="9">
        <v>13125000</v>
      </c>
      <c r="D13" s="9">
        <v>13125000</v>
      </c>
      <c r="E13" s="40">
        <v>763415.46</v>
      </c>
      <c r="F13" s="9">
        <v>8630166.22</v>
      </c>
      <c r="G13" s="124">
        <f t="shared" si="0"/>
        <v>4494833.779999999</v>
      </c>
      <c r="H13" s="125"/>
      <c r="I13" s="104"/>
    </row>
    <row r="14" spans="1:11" ht="15">
      <c r="A14" s="6" t="s">
        <v>16</v>
      </c>
      <c r="B14" s="7"/>
      <c r="C14" s="9">
        <v>3438000</v>
      </c>
      <c r="D14" s="9">
        <v>3438000</v>
      </c>
      <c r="E14" s="40">
        <v>448367.96</v>
      </c>
      <c r="F14" s="9">
        <v>5820102.21</v>
      </c>
      <c r="G14" s="124">
        <f t="shared" si="0"/>
        <v>-2382102.21</v>
      </c>
      <c r="H14" s="125"/>
      <c r="I14" s="104"/>
      <c r="K14" s="105"/>
    </row>
    <row r="15" spans="1:12" ht="15">
      <c r="A15" s="6" t="s">
        <v>17</v>
      </c>
      <c r="B15" s="7"/>
      <c r="C15" s="8">
        <v>0</v>
      </c>
      <c r="D15" s="8">
        <v>0</v>
      </c>
      <c r="E15" s="40">
        <v>0</v>
      </c>
      <c r="F15" s="9">
        <v>0</v>
      </c>
      <c r="G15" s="124">
        <f t="shared" si="0"/>
        <v>0</v>
      </c>
      <c r="H15" s="125"/>
      <c r="I15" s="104"/>
      <c r="L15" s="98"/>
    </row>
    <row r="16" spans="1:9" ht="15">
      <c r="A16" s="10" t="s">
        <v>18</v>
      </c>
      <c r="B16" s="7"/>
      <c r="C16" s="9">
        <v>12167000</v>
      </c>
      <c r="D16" s="9">
        <v>12167000</v>
      </c>
      <c r="E16" s="68">
        <v>447570.03</v>
      </c>
      <c r="F16" s="9">
        <v>9964827.28</v>
      </c>
      <c r="G16" s="124">
        <f t="shared" si="0"/>
        <v>2202172.7200000007</v>
      </c>
      <c r="H16" s="125"/>
      <c r="I16" s="59"/>
    </row>
    <row r="17" spans="1:9" ht="15.75">
      <c r="A17" s="11" t="s">
        <v>19</v>
      </c>
      <c r="B17" s="7"/>
      <c r="C17" s="12">
        <v>52685000</v>
      </c>
      <c r="D17" s="22">
        <v>52685000</v>
      </c>
      <c r="E17" s="22">
        <f>SUM(E9:E16)</f>
        <v>4343282.58</v>
      </c>
      <c r="F17" s="22">
        <f>SUM(F9:F16)</f>
        <v>43676731.56</v>
      </c>
      <c r="G17" s="149">
        <f>SUM(G9:H16)</f>
        <v>9008268.440000001</v>
      </c>
      <c r="H17" s="150"/>
      <c r="I17" s="59"/>
    </row>
    <row r="18" spans="1:8" ht="15">
      <c r="A18" s="1"/>
      <c r="B18" s="1"/>
      <c r="C18" s="1"/>
      <c r="D18" s="91"/>
      <c r="E18" s="91"/>
      <c r="F18" s="91"/>
      <c r="G18" s="91"/>
      <c r="H18" s="91"/>
    </row>
    <row r="19" spans="1:14" ht="15.75">
      <c r="A19" s="131" t="s">
        <v>20</v>
      </c>
      <c r="B19" s="133" t="s">
        <v>21</v>
      </c>
      <c r="C19" s="134"/>
      <c r="D19" s="146" t="s">
        <v>22</v>
      </c>
      <c r="E19" s="147"/>
      <c r="F19" s="146" t="s">
        <v>23</v>
      </c>
      <c r="G19" s="148"/>
      <c r="H19" s="151" t="s">
        <v>24</v>
      </c>
      <c r="M19" s="74"/>
      <c r="N19" s="74"/>
    </row>
    <row r="20" spans="1:15" ht="15.75">
      <c r="A20" s="132"/>
      <c r="B20" s="5" t="s">
        <v>7</v>
      </c>
      <c r="C20" s="5" t="s">
        <v>8</v>
      </c>
      <c r="D20" s="92" t="s">
        <v>25</v>
      </c>
      <c r="E20" s="92" t="s">
        <v>10</v>
      </c>
      <c r="F20" s="92" t="s">
        <v>25</v>
      </c>
      <c r="G20" s="93" t="s">
        <v>10</v>
      </c>
      <c r="H20" s="151"/>
      <c r="I20" s="54"/>
      <c r="K20" s="100"/>
      <c r="L20" s="56"/>
      <c r="O20" s="49"/>
    </row>
    <row r="21" spans="1:15" ht="15">
      <c r="A21" s="14" t="s">
        <v>26</v>
      </c>
      <c r="B21" s="15">
        <v>20000000</v>
      </c>
      <c r="C21" s="15">
        <v>20000000</v>
      </c>
      <c r="D21" s="37">
        <v>3982007.64</v>
      </c>
      <c r="E21" s="37">
        <v>19433867.69</v>
      </c>
      <c r="F21" s="37">
        <v>3982007.64</v>
      </c>
      <c r="G21" s="37">
        <v>19433867.69</v>
      </c>
      <c r="H21" s="94">
        <f>C21-E21</f>
        <v>566132.3099999987</v>
      </c>
      <c r="I21" s="98"/>
      <c r="K21" s="101"/>
      <c r="L21" s="56"/>
      <c r="O21" s="49"/>
    </row>
    <row r="22" spans="1:15" ht="15">
      <c r="A22" s="14" t="s">
        <v>27</v>
      </c>
      <c r="B22" s="15">
        <v>4800000</v>
      </c>
      <c r="C22" s="15">
        <v>4800000</v>
      </c>
      <c r="D22" s="37">
        <v>739277.87</v>
      </c>
      <c r="E22" s="37">
        <v>3806671.16</v>
      </c>
      <c r="F22" s="37">
        <v>739277.87</v>
      </c>
      <c r="G22" s="37">
        <v>3806671.16</v>
      </c>
      <c r="H22" s="94">
        <f>C22-E22</f>
        <v>993328.8399999999</v>
      </c>
      <c r="I22" s="98"/>
      <c r="K22" s="101"/>
      <c r="L22" s="56"/>
      <c r="O22" s="49"/>
    </row>
    <row r="23" spans="1:15" ht="15">
      <c r="A23" s="14" t="s">
        <v>28</v>
      </c>
      <c r="B23" s="37">
        <v>3015000</v>
      </c>
      <c r="C23" s="37">
        <v>3015000</v>
      </c>
      <c r="D23" s="37">
        <v>610383.78</v>
      </c>
      <c r="E23" s="37">
        <v>2713532.12</v>
      </c>
      <c r="F23" s="37">
        <v>521506.88</v>
      </c>
      <c r="G23" s="37">
        <v>2398040.14</v>
      </c>
      <c r="H23" s="94">
        <f>C23-E23</f>
        <v>301467.8799999999</v>
      </c>
      <c r="I23" s="98"/>
      <c r="J23" s="55"/>
      <c r="K23" s="101"/>
      <c r="L23" s="56"/>
      <c r="O23" s="49"/>
    </row>
    <row r="24" spans="1:15" ht="15">
      <c r="A24" s="14" t="s">
        <v>29</v>
      </c>
      <c r="B24" s="37">
        <v>24870000</v>
      </c>
      <c r="C24" s="37">
        <v>24870000</v>
      </c>
      <c r="D24" s="37">
        <v>179115.44</v>
      </c>
      <c r="E24" s="37">
        <v>1161662.13</v>
      </c>
      <c r="F24" s="37">
        <v>169071.49</v>
      </c>
      <c r="G24" s="95">
        <v>1141338.91</v>
      </c>
      <c r="H24" s="94">
        <f>C24-E24</f>
        <v>23708337.87</v>
      </c>
      <c r="I24" s="98"/>
      <c r="K24" s="101"/>
      <c r="L24" s="101"/>
      <c r="O24" s="49"/>
    </row>
    <row r="25" spans="1:15" ht="15.75">
      <c r="A25" s="17" t="s">
        <v>19</v>
      </c>
      <c r="B25" s="18">
        <v>52685000</v>
      </c>
      <c r="C25" s="18">
        <v>52685000</v>
      </c>
      <c r="D25" s="96">
        <f>SUM(D21:D24)</f>
        <v>5510784.73</v>
      </c>
      <c r="E25" s="96">
        <f>SUM(E21:E24)</f>
        <v>27115733.1</v>
      </c>
      <c r="F25" s="96">
        <f>SUM(F21:F24)</f>
        <v>5411863.88</v>
      </c>
      <c r="G25" s="97">
        <f>SUM(G21:G24)</f>
        <v>26779917.900000002</v>
      </c>
      <c r="H25" s="94">
        <f>SUM(H21:H24)</f>
        <v>25569266.9</v>
      </c>
      <c r="I25" s="98"/>
      <c r="K25" s="100"/>
      <c r="L25" s="100"/>
      <c r="O25" s="49"/>
    </row>
    <row r="26" spans="1:15" ht="15">
      <c r="A26" s="19"/>
      <c r="B26" s="20"/>
      <c r="C26" s="20"/>
      <c r="D26" s="20"/>
      <c r="E26" s="20"/>
      <c r="F26" s="20"/>
      <c r="G26" s="20"/>
      <c r="H26" s="25"/>
      <c r="K26" s="101"/>
      <c r="L26" s="101"/>
      <c r="O26" s="49"/>
    </row>
    <row r="27" spans="1:15" ht="15">
      <c r="A27" s="21" t="s">
        <v>30</v>
      </c>
      <c r="B27" s="12">
        <v>0</v>
      </c>
      <c r="C27" s="12">
        <v>0</v>
      </c>
      <c r="D27" s="22">
        <v>4514442.19</v>
      </c>
      <c r="E27" s="22">
        <v>4514442.19</v>
      </c>
      <c r="F27" s="22">
        <v>4524149.9</v>
      </c>
      <c r="G27" s="22">
        <v>4524149.9</v>
      </c>
      <c r="H27" s="23"/>
      <c r="I27" s="63"/>
      <c r="K27" s="101"/>
      <c r="L27" s="101"/>
      <c r="O27" s="49"/>
    </row>
    <row r="28" spans="1:15" ht="15">
      <c r="A28" s="1"/>
      <c r="B28" s="1"/>
      <c r="C28" s="1"/>
      <c r="D28" s="1"/>
      <c r="E28" s="1"/>
      <c r="F28" s="1"/>
      <c r="G28" s="1"/>
      <c r="H28" s="1"/>
      <c r="O28" s="49"/>
    </row>
    <row r="29" spans="1:15" ht="15.75">
      <c r="A29" s="24" t="s">
        <v>31</v>
      </c>
      <c r="B29" s="25"/>
      <c r="C29" s="137" t="s">
        <v>32</v>
      </c>
      <c r="D29" s="137"/>
      <c r="E29" s="138"/>
      <c r="F29" s="138"/>
      <c r="G29" s="137" t="s">
        <v>32</v>
      </c>
      <c r="H29" s="137"/>
      <c r="I29" s="55"/>
      <c r="K29" s="101"/>
      <c r="L29" s="101"/>
      <c r="O29" s="49"/>
    </row>
    <row r="30" spans="1:15" ht="15">
      <c r="A30" s="138"/>
      <c r="B30" s="138"/>
      <c r="C30" s="138"/>
      <c r="D30" s="138"/>
      <c r="E30" s="138"/>
      <c r="F30" s="138"/>
      <c r="G30" s="138"/>
      <c r="H30" s="138"/>
      <c r="K30" s="101"/>
      <c r="L30" s="101"/>
      <c r="M30" s="102"/>
      <c r="O30" s="49"/>
    </row>
    <row r="31" spans="1:15" ht="15.75">
      <c r="A31" s="141" t="s">
        <v>33</v>
      </c>
      <c r="B31" s="141"/>
      <c r="C31" s="142">
        <f>C32+C33</f>
        <v>61897472.900000006</v>
      </c>
      <c r="D31" s="142"/>
      <c r="E31" s="141" t="s">
        <v>34</v>
      </c>
      <c r="F31" s="141"/>
      <c r="G31" s="142">
        <f>G32+G33</f>
        <v>30772736.27</v>
      </c>
      <c r="H31" s="142"/>
      <c r="I31" s="54"/>
      <c r="K31" s="101"/>
      <c r="L31" s="101"/>
      <c r="O31" s="49"/>
    </row>
    <row r="32" spans="1:9" ht="15">
      <c r="A32" s="139" t="s">
        <v>35</v>
      </c>
      <c r="B32" s="139"/>
      <c r="C32" s="145">
        <v>43676731.56</v>
      </c>
      <c r="D32" s="145"/>
      <c r="E32" s="139" t="s">
        <v>36</v>
      </c>
      <c r="F32" s="139"/>
      <c r="G32" s="145">
        <v>26779917.9</v>
      </c>
      <c r="H32" s="145"/>
      <c r="I32" s="59"/>
    </row>
    <row r="33" spans="1:9" ht="15">
      <c r="A33" s="139" t="s">
        <v>37</v>
      </c>
      <c r="B33" s="139"/>
      <c r="C33" s="145">
        <v>18220741.34</v>
      </c>
      <c r="D33" s="145"/>
      <c r="E33" s="139" t="s">
        <v>37</v>
      </c>
      <c r="F33" s="139"/>
      <c r="G33" s="145">
        <v>3992818.37</v>
      </c>
      <c r="H33" s="145"/>
      <c r="I33" s="58"/>
    </row>
    <row r="34" spans="1:8" ht="15">
      <c r="A34" s="139"/>
      <c r="B34" s="139"/>
      <c r="C34" s="138"/>
      <c r="D34" s="138"/>
      <c r="E34" s="139" t="s">
        <v>38</v>
      </c>
      <c r="F34" s="139"/>
      <c r="G34" s="140"/>
      <c r="H34" s="140"/>
    </row>
    <row r="35" spans="1:12" ht="15">
      <c r="A35" s="139"/>
      <c r="B35" s="139"/>
      <c r="C35" s="138"/>
      <c r="D35" s="138"/>
      <c r="E35" s="139"/>
      <c r="F35" s="139"/>
      <c r="G35" s="138"/>
      <c r="H35" s="138"/>
      <c r="K35" s="103"/>
      <c r="L35" s="103"/>
    </row>
    <row r="36" spans="1:12" ht="15.75">
      <c r="A36" s="141" t="s">
        <v>39</v>
      </c>
      <c r="B36" s="141"/>
      <c r="C36" s="142">
        <v>146652236.6</v>
      </c>
      <c r="D36" s="142"/>
      <c r="E36" s="141" t="s">
        <v>40</v>
      </c>
      <c r="F36" s="141"/>
      <c r="G36" s="142">
        <f>G37+G38+G39</f>
        <v>177776973.23</v>
      </c>
      <c r="H36" s="142"/>
      <c r="I36" s="59"/>
      <c r="K36" s="103"/>
      <c r="L36" s="103"/>
    </row>
    <row r="37" spans="1:12" ht="15">
      <c r="A37" s="139" t="s">
        <v>41</v>
      </c>
      <c r="B37" s="139"/>
      <c r="C37" s="140">
        <v>0</v>
      </c>
      <c r="D37" s="140"/>
      <c r="E37" s="139" t="s">
        <v>41</v>
      </c>
      <c r="F37" s="139"/>
      <c r="G37" s="140">
        <v>0</v>
      </c>
      <c r="H37" s="140"/>
      <c r="I37" s="90"/>
      <c r="J37" s="90"/>
      <c r="K37" s="98"/>
      <c r="L37" s="98"/>
    </row>
    <row r="38" spans="1:10" ht="15">
      <c r="A38" s="139" t="s">
        <v>42</v>
      </c>
      <c r="B38" s="139"/>
      <c r="C38" s="140">
        <v>11773</v>
      </c>
      <c r="D38" s="140"/>
      <c r="E38" s="139" t="s">
        <v>42</v>
      </c>
      <c r="F38" s="139"/>
      <c r="G38" s="140">
        <v>13140.47</v>
      </c>
      <c r="H38" s="140"/>
      <c r="I38" s="90"/>
      <c r="J38" s="90"/>
    </row>
    <row r="39" spans="1:12" ht="15">
      <c r="A39" s="139" t="s">
        <v>43</v>
      </c>
      <c r="B39" s="139"/>
      <c r="C39" s="140">
        <v>146640463.6</v>
      </c>
      <c r="D39" s="140"/>
      <c r="E39" s="139" t="s">
        <v>43</v>
      </c>
      <c r="F39" s="139"/>
      <c r="G39" s="140">
        <v>177763832.76</v>
      </c>
      <c r="H39" s="140"/>
      <c r="I39" s="90"/>
      <c r="J39" s="90"/>
      <c r="K39" s="98"/>
      <c r="L39" s="98"/>
    </row>
    <row r="40" spans="1:13" ht="15">
      <c r="A40" s="139"/>
      <c r="B40" s="139"/>
      <c r="C40" s="138"/>
      <c r="D40" s="138"/>
      <c r="E40" s="138"/>
      <c r="F40" s="138"/>
      <c r="G40" s="138"/>
      <c r="H40" s="138"/>
      <c r="M40" s="98"/>
    </row>
    <row r="41" spans="1:8" ht="15.75">
      <c r="A41" s="141" t="s">
        <v>44</v>
      </c>
      <c r="B41" s="141"/>
      <c r="C41" s="142">
        <f>C36+C31</f>
        <v>208549709.5</v>
      </c>
      <c r="D41" s="142"/>
      <c r="E41" s="138"/>
      <c r="F41" s="138"/>
      <c r="G41" s="142">
        <f>G31+G36</f>
        <v>208549709.5</v>
      </c>
      <c r="H41" s="142"/>
    </row>
    <row r="42" spans="1:13" ht="15">
      <c r="A42" s="26" t="s">
        <v>45</v>
      </c>
      <c r="B42" s="1"/>
      <c r="C42" s="1"/>
      <c r="D42" s="1"/>
      <c r="E42" s="1"/>
      <c r="F42" s="1"/>
      <c r="G42" s="1"/>
      <c r="H42" s="1"/>
      <c r="M42" s="55"/>
    </row>
    <row r="43" spans="1:8" ht="15.75">
      <c r="A43" s="27"/>
      <c r="B43" s="27"/>
      <c r="C43" s="27"/>
      <c r="D43" s="27"/>
      <c r="E43" s="27"/>
      <c r="F43" s="27"/>
      <c r="G43" s="27"/>
      <c r="H43" s="27"/>
    </row>
    <row r="44" spans="1:12" ht="15.75">
      <c r="A44" s="27"/>
      <c r="B44" s="27"/>
      <c r="C44" s="27"/>
      <c r="D44" s="27"/>
      <c r="E44" s="27"/>
      <c r="F44" s="27"/>
      <c r="G44" s="27"/>
      <c r="H44" s="27"/>
      <c r="K44" s="98"/>
      <c r="L44" s="98"/>
    </row>
    <row r="45" spans="1:8" ht="15">
      <c r="A45" s="28"/>
      <c r="B45" s="29"/>
      <c r="C45" s="29"/>
      <c r="D45" s="29"/>
      <c r="E45" s="29"/>
      <c r="F45" s="29"/>
      <c r="G45" s="29"/>
      <c r="H45" s="29"/>
    </row>
    <row r="46" spans="1:8" ht="15.75">
      <c r="A46" s="30" t="s">
        <v>46</v>
      </c>
      <c r="B46" s="31"/>
      <c r="C46" s="143" t="s">
        <v>47</v>
      </c>
      <c r="D46" s="143"/>
      <c r="E46" s="27"/>
      <c r="F46" s="143" t="s">
        <v>48</v>
      </c>
      <c r="G46" s="143"/>
      <c r="H46" s="143"/>
    </row>
    <row r="52" ht="15">
      <c r="F52" s="32"/>
    </row>
    <row r="54" ht="15">
      <c r="F54" s="32"/>
    </row>
  </sheetData>
  <mergeCells count="71">
    <mergeCell ref="A7:B8"/>
    <mergeCell ref="C7:D7"/>
    <mergeCell ref="E7:F7"/>
    <mergeCell ref="G7:H8"/>
    <mergeCell ref="A19:A20"/>
    <mergeCell ref="B19:C19"/>
    <mergeCell ref="D19:E19"/>
    <mergeCell ref="F19:G19"/>
    <mergeCell ref="G9:H9"/>
    <mergeCell ref="G10:H10"/>
    <mergeCell ref="G14:H14"/>
    <mergeCell ref="G11:H11"/>
    <mergeCell ref="G12:H12"/>
    <mergeCell ref="G13:H13"/>
    <mergeCell ref="G16:H16"/>
    <mergeCell ref="C29:D29"/>
    <mergeCell ref="E29:F29"/>
    <mergeCell ref="G29:H29"/>
    <mergeCell ref="G15:H15"/>
    <mergeCell ref="G17:H17"/>
    <mergeCell ref="H19:H20"/>
    <mergeCell ref="A31:B31"/>
    <mergeCell ref="C31:D31"/>
    <mergeCell ref="E31:F31"/>
    <mergeCell ref="G31:H31"/>
    <mergeCell ref="A30:B30"/>
    <mergeCell ref="C30:D30"/>
    <mergeCell ref="E30:F30"/>
    <mergeCell ref="G30:H30"/>
    <mergeCell ref="A32:B32"/>
    <mergeCell ref="C32:D32"/>
    <mergeCell ref="E32:F32"/>
    <mergeCell ref="G32:H32"/>
    <mergeCell ref="A33:B33"/>
    <mergeCell ref="C33:D33"/>
    <mergeCell ref="E33:F33"/>
    <mergeCell ref="G33:H33"/>
    <mergeCell ref="A34:B34"/>
    <mergeCell ref="C34:D34"/>
    <mergeCell ref="E34:F34"/>
    <mergeCell ref="G34:H34"/>
    <mergeCell ref="A35:B35"/>
    <mergeCell ref="C35:D35"/>
    <mergeCell ref="E35:F35"/>
    <mergeCell ref="G35:H35"/>
    <mergeCell ref="A36:B36"/>
    <mergeCell ref="C36:D36"/>
    <mergeCell ref="E36:F36"/>
    <mergeCell ref="G36:H36"/>
    <mergeCell ref="A37:B37"/>
    <mergeCell ref="C37:D37"/>
    <mergeCell ref="E37:F37"/>
    <mergeCell ref="G37:H37"/>
    <mergeCell ref="A38:B38"/>
    <mergeCell ref="C38:D38"/>
    <mergeCell ref="E38:F38"/>
    <mergeCell ref="G38:H38"/>
    <mergeCell ref="A39:B39"/>
    <mergeCell ref="C39:D39"/>
    <mergeCell ref="E39:F39"/>
    <mergeCell ref="G39:H39"/>
    <mergeCell ref="A40:B40"/>
    <mergeCell ref="C40:D40"/>
    <mergeCell ref="E40:F40"/>
    <mergeCell ref="G40:H40"/>
    <mergeCell ref="C46:D46"/>
    <mergeCell ref="F46:H46"/>
    <mergeCell ref="A41:B41"/>
    <mergeCell ref="C41:D41"/>
    <mergeCell ref="E41:F41"/>
    <mergeCell ref="G41:H4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zoomScale="115" zoomScaleNormal="115" workbookViewId="0" topLeftCell="A22">
      <selection activeCell="H27" sqref="H27"/>
    </sheetView>
  </sheetViews>
  <sheetFormatPr defaultColWidth="9.140625" defaultRowHeight="15"/>
  <cols>
    <col min="1" max="1" width="35.00390625" style="0" bestFit="1" customWidth="1"/>
    <col min="2" max="2" width="26.57421875" style="0" customWidth="1"/>
    <col min="3" max="3" width="13.8515625" style="0" customWidth="1"/>
    <col min="4" max="4" width="13.7109375" style="0" customWidth="1"/>
    <col min="5" max="5" width="12.57421875" style="0" customWidth="1"/>
    <col min="6" max="6" width="13.57421875" style="0" customWidth="1"/>
    <col min="7" max="7" width="13.00390625" style="0" customWidth="1"/>
    <col min="8" max="8" width="13.8515625" style="0" customWidth="1"/>
    <col min="9" max="9" width="16.7109375" style="50" customWidth="1"/>
    <col min="10" max="10" width="16.00390625" style="106" customWidth="1"/>
    <col min="11" max="11" width="17.7109375" style="107" bestFit="1" customWidth="1"/>
    <col min="12" max="12" width="17.7109375" style="107" customWidth="1"/>
    <col min="13" max="13" width="17.00390625" style="59" bestFit="1" customWidth="1"/>
    <col min="14" max="14" width="14.00390625" style="59" bestFit="1" customWidth="1"/>
    <col min="15" max="15" width="13.28125" style="46" bestFit="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8.75">
      <c r="A2" s="2" t="s">
        <v>0</v>
      </c>
      <c r="B2" s="3"/>
      <c r="C2" s="1"/>
      <c r="D2" s="1"/>
      <c r="E2" s="1"/>
      <c r="F2" s="1"/>
      <c r="G2" s="1"/>
      <c r="H2" s="1"/>
    </row>
    <row r="3" spans="1:8" ht="18.75">
      <c r="A3" s="2"/>
      <c r="B3" s="3"/>
      <c r="C3" s="1"/>
      <c r="D3" s="1"/>
      <c r="E3" s="1"/>
      <c r="F3" s="1"/>
      <c r="G3" s="1"/>
      <c r="H3" s="1"/>
    </row>
    <row r="4" spans="1:8" ht="18.75">
      <c r="A4" s="2" t="s">
        <v>58</v>
      </c>
      <c r="B4" s="3"/>
      <c r="C4" s="1"/>
      <c r="D4" s="1"/>
      <c r="E4" s="1"/>
      <c r="F4" s="1"/>
      <c r="G4" s="1"/>
      <c r="H4" s="1"/>
    </row>
    <row r="5" spans="1:15" ht="18.75">
      <c r="A5" s="2"/>
      <c r="B5" s="3"/>
      <c r="C5" s="1"/>
      <c r="D5" s="1"/>
      <c r="E5" s="1"/>
      <c r="F5" s="1"/>
      <c r="G5" s="1"/>
      <c r="H5" s="1"/>
      <c r="O5" s="49"/>
    </row>
    <row r="6" spans="1:8" ht="15.75">
      <c r="A6" s="1"/>
      <c r="B6" s="1"/>
      <c r="C6" s="1"/>
      <c r="D6" s="1"/>
      <c r="E6" s="1"/>
      <c r="F6" s="1"/>
      <c r="G6" s="1"/>
      <c r="H6" s="4" t="s">
        <v>2</v>
      </c>
    </row>
    <row r="7" spans="1:8" ht="15.75">
      <c r="A7" s="126" t="s">
        <v>3</v>
      </c>
      <c r="B7" s="127"/>
      <c r="C7" s="130" t="s">
        <v>4</v>
      </c>
      <c r="D7" s="130"/>
      <c r="E7" s="130" t="s">
        <v>5</v>
      </c>
      <c r="F7" s="130"/>
      <c r="G7" s="130" t="s">
        <v>6</v>
      </c>
      <c r="H7" s="130"/>
    </row>
    <row r="8" spans="1:8" ht="31.5">
      <c r="A8" s="128"/>
      <c r="B8" s="129"/>
      <c r="C8" s="5" t="s">
        <v>7</v>
      </c>
      <c r="D8" s="5" t="s">
        <v>8</v>
      </c>
      <c r="E8" s="5" t="s">
        <v>9</v>
      </c>
      <c r="F8" s="5" t="s">
        <v>10</v>
      </c>
      <c r="G8" s="130"/>
      <c r="H8" s="130"/>
    </row>
    <row r="9" spans="1:15" ht="15">
      <c r="A9" s="35" t="s">
        <v>11</v>
      </c>
      <c r="B9" s="36"/>
      <c r="C9" s="9">
        <v>14047000</v>
      </c>
      <c r="D9" s="9">
        <v>14047000</v>
      </c>
      <c r="E9" s="40">
        <v>966247.08</v>
      </c>
      <c r="F9" s="9">
        <v>11314288.88</v>
      </c>
      <c r="G9" s="124">
        <f aca="true" t="shared" si="0" ref="G9:G16">D9-F9</f>
        <v>2732711.119999999</v>
      </c>
      <c r="H9" s="125"/>
      <c r="I9" s="104"/>
      <c r="L9" s="59"/>
      <c r="N9" s="46"/>
      <c r="O9"/>
    </row>
    <row r="10" spans="1:15" ht="15">
      <c r="A10" s="33" t="s">
        <v>12</v>
      </c>
      <c r="B10" s="34"/>
      <c r="C10" s="9">
        <v>9750000</v>
      </c>
      <c r="D10" s="9">
        <v>9750000</v>
      </c>
      <c r="E10" s="40">
        <v>1752893.01</v>
      </c>
      <c r="F10" s="9">
        <v>10507527.61</v>
      </c>
      <c r="G10" s="124">
        <f t="shared" si="0"/>
        <v>-757527.6099999994</v>
      </c>
      <c r="H10" s="125"/>
      <c r="I10" s="104"/>
      <c r="L10" s="59"/>
      <c r="N10" s="46"/>
      <c r="O10"/>
    </row>
    <row r="11" spans="1:15" ht="15">
      <c r="A11" s="6" t="s">
        <v>13</v>
      </c>
      <c r="B11" s="7"/>
      <c r="C11" s="8">
        <v>135000</v>
      </c>
      <c r="D11" s="8">
        <v>135000</v>
      </c>
      <c r="E11" s="40">
        <v>52242.89</v>
      </c>
      <c r="F11" s="9">
        <v>204426.29</v>
      </c>
      <c r="G11" s="124">
        <f t="shared" si="0"/>
        <v>-69426.29000000001</v>
      </c>
      <c r="H11" s="125"/>
      <c r="I11" s="104"/>
      <c r="J11" s="55"/>
      <c r="L11" s="59"/>
      <c r="N11" s="46"/>
      <c r="O11"/>
    </row>
    <row r="12" spans="1:11" ht="15">
      <c r="A12" s="6" t="s">
        <v>14</v>
      </c>
      <c r="B12" s="7"/>
      <c r="C12" s="8">
        <v>23000</v>
      </c>
      <c r="D12" s="8">
        <v>23000</v>
      </c>
      <c r="E12" s="40">
        <v>2299.17</v>
      </c>
      <c r="F12" s="9">
        <v>9075.22</v>
      </c>
      <c r="G12" s="124">
        <f t="shared" si="0"/>
        <v>13924.78</v>
      </c>
      <c r="H12" s="125"/>
      <c r="I12" s="104"/>
      <c r="K12" s="106"/>
    </row>
    <row r="13" spans="1:9" ht="15">
      <c r="A13" s="6" t="s">
        <v>15</v>
      </c>
      <c r="B13" s="7"/>
      <c r="C13" s="9">
        <v>13125000</v>
      </c>
      <c r="D13" s="9">
        <v>13125000</v>
      </c>
      <c r="E13" s="40">
        <v>16755116.55</v>
      </c>
      <c r="F13" s="9">
        <v>25385282.77</v>
      </c>
      <c r="G13" s="124">
        <f t="shared" si="0"/>
        <v>-12260282.77</v>
      </c>
      <c r="H13" s="125"/>
      <c r="I13" s="104"/>
    </row>
    <row r="14" spans="1:11" ht="15">
      <c r="A14" s="6" t="s">
        <v>16</v>
      </c>
      <c r="B14" s="7"/>
      <c r="C14" s="9">
        <v>3438000</v>
      </c>
      <c r="D14" s="9">
        <v>3438000</v>
      </c>
      <c r="E14" s="40">
        <v>669430.41</v>
      </c>
      <c r="F14" s="9">
        <v>6489532.62</v>
      </c>
      <c r="G14" s="124">
        <f t="shared" si="0"/>
        <v>-3051532.62</v>
      </c>
      <c r="H14" s="125"/>
      <c r="I14" s="104"/>
      <c r="K14" s="108"/>
    </row>
    <row r="15" spans="1:12" ht="15">
      <c r="A15" s="6" t="s">
        <v>17</v>
      </c>
      <c r="B15" s="7"/>
      <c r="C15" s="8">
        <v>0</v>
      </c>
      <c r="D15" s="8">
        <v>0</v>
      </c>
      <c r="E15" s="40">
        <v>0</v>
      </c>
      <c r="F15" s="9">
        <v>0</v>
      </c>
      <c r="G15" s="124">
        <f t="shared" si="0"/>
        <v>0</v>
      </c>
      <c r="H15" s="125"/>
      <c r="I15" s="104"/>
      <c r="L15" s="106"/>
    </row>
    <row r="16" spans="1:9" ht="15">
      <c r="A16" s="10" t="s">
        <v>18</v>
      </c>
      <c r="B16" s="7"/>
      <c r="C16" s="9">
        <v>12167000</v>
      </c>
      <c r="D16" s="9">
        <v>12167000</v>
      </c>
      <c r="E16" s="68">
        <v>682348.46</v>
      </c>
      <c r="F16" s="9">
        <v>10647175.74</v>
      </c>
      <c r="G16" s="124">
        <f t="shared" si="0"/>
        <v>1519824.2599999998</v>
      </c>
      <c r="H16" s="125"/>
      <c r="I16" s="59"/>
    </row>
    <row r="17" spans="1:9" ht="15.75">
      <c r="A17" s="11" t="s">
        <v>19</v>
      </c>
      <c r="B17" s="7"/>
      <c r="C17" s="12">
        <v>52685000</v>
      </c>
      <c r="D17" s="22">
        <v>52685000</v>
      </c>
      <c r="E17" s="22">
        <f>SUM(E9:E16)</f>
        <v>20880577.57</v>
      </c>
      <c r="F17" s="22">
        <f>SUM(F9:F16)</f>
        <v>64557309.129999995</v>
      </c>
      <c r="G17" s="149">
        <f>SUM(G9:H16)</f>
        <v>-11872309.13</v>
      </c>
      <c r="H17" s="150"/>
      <c r="I17" s="59"/>
    </row>
    <row r="18" spans="1:8" ht="15">
      <c r="A18" s="1"/>
      <c r="B18" s="1"/>
      <c r="C18" s="1"/>
      <c r="D18" s="91"/>
      <c r="E18" s="91"/>
      <c r="F18" s="91"/>
      <c r="G18" s="91"/>
      <c r="H18" s="91"/>
    </row>
    <row r="19" spans="1:14" ht="15.75">
      <c r="A19" s="131" t="s">
        <v>20</v>
      </c>
      <c r="B19" s="133" t="s">
        <v>21</v>
      </c>
      <c r="C19" s="134"/>
      <c r="D19" s="146" t="s">
        <v>22</v>
      </c>
      <c r="E19" s="147"/>
      <c r="F19" s="146" t="s">
        <v>23</v>
      </c>
      <c r="G19" s="148"/>
      <c r="H19" s="151" t="s">
        <v>24</v>
      </c>
      <c r="M19" s="74"/>
      <c r="N19" s="74"/>
    </row>
    <row r="20" spans="1:15" ht="15.75">
      <c r="A20" s="132"/>
      <c r="B20" s="5" t="s">
        <v>7</v>
      </c>
      <c r="C20" s="5" t="s">
        <v>8</v>
      </c>
      <c r="D20" s="92" t="s">
        <v>25</v>
      </c>
      <c r="E20" s="92" t="s">
        <v>10</v>
      </c>
      <c r="F20" s="92" t="s">
        <v>25</v>
      </c>
      <c r="G20" s="93" t="s">
        <v>10</v>
      </c>
      <c r="H20" s="151"/>
      <c r="I20" s="54"/>
      <c r="K20" s="109"/>
      <c r="L20" s="56"/>
      <c r="O20" s="49"/>
    </row>
    <row r="21" spans="1:15" ht="15">
      <c r="A21" s="14" t="s">
        <v>26</v>
      </c>
      <c r="B21" s="15">
        <v>20000000</v>
      </c>
      <c r="C21" s="15">
        <f>20000000+5200000</f>
        <v>25200000</v>
      </c>
      <c r="D21" s="37">
        <v>4995106</v>
      </c>
      <c r="E21" s="37">
        <v>24428973.69</v>
      </c>
      <c r="F21" s="37">
        <v>4995106</v>
      </c>
      <c r="G21" s="37">
        <v>24428973.69</v>
      </c>
      <c r="H21" s="94">
        <f>C21-E21</f>
        <v>771026.3099999987</v>
      </c>
      <c r="I21" s="106"/>
      <c r="K21" s="110"/>
      <c r="L21" s="56"/>
      <c r="O21" s="49"/>
    </row>
    <row r="22" spans="1:15" ht="15">
      <c r="A22" s="14" t="s">
        <v>27</v>
      </c>
      <c r="B22" s="15">
        <v>4800000</v>
      </c>
      <c r="C22" s="15">
        <v>4800000</v>
      </c>
      <c r="D22" s="37">
        <v>937010.47</v>
      </c>
      <c r="E22" s="37">
        <v>4743681.63</v>
      </c>
      <c r="F22" s="37">
        <v>937010.47</v>
      </c>
      <c r="G22" s="37">
        <v>4743681.63</v>
      </c>
      <c r="H22" s="94">
        <f>C22-E22</f>
        <v>56318.37000000011</v>
      </c>
      <c r="I22" s="106"/>
      <c r="K22" s="110"/>
      <c r="L22" s="56"/>
      <c r="O22" s="49"/>
    </row>
    <row r="23" spans="1:15" ht="15">
      <c r="A23" s="14" t="s">
        <v>28</v>
      </c>
      <c r="B23" s="37">
        <v>3015000</v>
      </c>
      <c r="C23" s="37">
        <f>3015000+300000</f>
        <v>3315000</v>
      </c>
      <c r="D23" s="37">
        <v>542631.97</v>
      </c>
      <c r="E23" s="37">
        <v>3256164.09</v>
      </c>
      <c r="F23" s="37">
        <v>858123.95</v>
      </c>
      <c r="G23" s="37">
        <v>3256164.09</v>
      </c>
      <c r="H23" s="94">
        <f>C23-E23</f>
        <v>58835.91000000015</v>
      </c>
      <c r="I23" s="106"/>
      <c r="J23" s="55"/>
      <c r="K23" s="110"/>
      <c r="L23" s="56"/>
      <c r="O23" s="49"/>
    </row>
    <row r="24" spans="1:15" ht="15">
      <c r="A24" s="14" t="s">
        <v>29</v>
      </c>
      <c r="B24" s="37">
        <v>24870000</v>
      </c>
      <c r="C24" s="37">
        <f>24870000-5500000</f>
        <v>19370000</v>
      </c>
      <c r="D24" s="37">
        <v>219008.03</v>
      </c>
      <c r="E24" s="37">
        <v>1380670.16</v>
      </c>
      <c r="F24" s="37">
        <v>239331.25</v>
      </c>
      <c r="G24" s="95">
        <v>1380670.16</v>
      </c>
      <c r="H24" s="94">
        <f>C24-E24</f>
        <v>17989329.84</v>
      </c>
      <c r="I24" s="106"/>
      <c r="K24" s="110"/>
      <c r="L24" s="110"/>
      <c r="O24" s="49"/>
    </row>
    <row r="25" spans="1:15" ht="15.75">
      <c r="A25" s="17" t="s">
        <v>19</v>
      </c>
      <c r="B25" s="18">
        <v>52685000</v>
      </c>
      <c r="C25" s="18">
        <v>52685000</v>
      </c>
      <c r="D25" s="96">
        <f>SUM(D21:D24)</f>
        <v>6693756.47</v>
      </c>
      <c r="E25" s="96">
        <f>SUM(E21:E24)</f>
        <v>33809489.57</v>
      </c>
      <c r="F25" s="96">
        <f>SUM(F21:F24)</f>
        <v>7029571.67</v>
      </c>
      <c r="G25" s="97">
        <f>SUM(G21:G24)</f>
        <v>33809489.57</v>
      </c>
      <c r="H25" s="94">
        <f>SUM(H21:H24)</f>
        <v>18875510.43</v>
      </c>
      <c r="I25" s="106"/>
      <c r="K25" s="109"/>
      <c r="L25" s="109"/>
      <c r="O25" s="49"/>
    </row>
    <row r="26" spans="1:15" ht="15">
      <c r="A26" s="19"/>
      <c r="B26" s="20"/>
      <c r="C26" s="20"/>
      <c r="D26" s="20"/>
      <c r="E26" s="20"/>
      <c r="F26" s="20"/>
      <c r="G26" s="20"/>
      <c r="H26" s="25"/>
      <c r="K26" s="110"/>
      <c r="L26" s="110"/>
      <c r="O26" s="49"/>
    </row>
    <row r="27" spans="1:15" ht="15">
      <c r="A27" s="21" t="s">
        <v>30</v>
      </c>
      <c r="B27" s="12">
        <v>0</v>
      </c>
      <c r="C27" s="12">
        <v>0</v>
      </c>
      <c r="D27" s="22">
        <v>4514442.19</v>
      </c>
      <c r="E27" s="22">
        <v>4514442.19</v>
      </c>
      <c r="F27" s="22">
        <v>4524149.9</v>
      </c>
      <c r="G27" s="22">
        <v>4524149.9</v>
      </c>
      <c r="H27" s="23"/>
      <c r="I27" s="63"/>
      <c r="J27" s="55"/>
      <c r="K27" s="110"/>
      <c r="L27" s="110"/>
      <c r="O27" s="49"/>
    </row>
    <row r="28" spans="1:15" ht="15">
      <c r="A28" s="1"/>
      <c r="B28" s="1"/>
      <c r="C28" s="1"/>
      <c r="D28" s="1"/>
      <c r="E28" s="1"/>
      <c r="F28" s="1"/>
      <c r="G28" s="1"/>
      <c r="H28" s="1"/>
      <c r="O28" s="49"/>
    </row>
    <row r="29" spans="1:15" ht="15.75">
      <c r="A29" s="24" t="s">
        <v>31</v>
      </c>
      <c r="B29" s="25"/>
      <c r="C29" s="137" t="s">
        <v>32</v>
      </c>
      <c r="D29" s="137"/>
      <c r="E29" s="138"/>
      <c r="F29" s="138"/>
      <c r="G29" s="137" t="s">
        <v>32</v>
      </c>
      <c r="H29" s="137"/>
      <c r="I29" s="55"/>
      <c r="K29" s="110"/>
      <c r="L29" s="110"/>
      <c r="O29" s="49"/>
    </row>
    <row r="30" spans="1:15" ht="15">
      <c r="A30" s="138"/>
      <c r="B30" s="138"/>
      <c r="C30" s="138"/>
      <c r="D30" s="138"/>
      <c r="E30" s="138"/>
      <c r="F30" s="138"/>
      <c r="G30" s="138"/>
      <c r="H30" s="138"/>
      <c r="K30" s="110"/>
      <c r="L30" s="110"/>
      <c r="M30" s="111"/>
      <c r="O30" s="49"/>
    </row>
    <row r="31" spans="1:15" ht="15.75">
      <c r="A31" s="141" t="s">
        <v>33</v>
      </c>
      <c r="B31" s="141"/>
      <c r="C31" s="142">
        <f>C32+C33</f>
        <v>70090636.34</v>
      </c>
      <c r="D31" s="142"/>
      <c r="E31" s="141" t="s">
        <v>34</v>
      </c>
      <c r="F31" s="141"/>
      <c r="G31" s="142">
        <f>G32+G33</f>
        <v>39358214.15</v>
      </c>
      <c r="H31" s="142"/>
      <c r="I31" s="54"/>
      <c r="K31" s="110"/>
      <c r="L31" s="110"/>
      <c r="O31" s="49"/>
    </row>
    <row r="32" spans="1:9" ht="15">
      <c r="A32" s="139" t="s">
        <v>35</v>
      </c>
      <c r="B32" s="139"/>
      <c r="C32" s="145">
        <v>64557309.13</v>
      </c>
      <c r="D32" s="145"/>
      <c r="E32" s="139" t="s">
        <v>36</v>
      </c>
      <c r="F32" s="139"/>
      <c r="G32" s="145">
        <v>33809489.57</v>
      </c>
      <c r="H32" s="145"/>
      <c r="I32" s="59"/>
    </row>
    <row r="33" spans="1:9" ht="15">
      <c r="A33" s="139" t="s">
        <v>37</v>
      </c>
      <c r="B33" s="139"/>
      <c r="C33" s="145">
        <v>5533327.21</v>
      </c>
      <c r="D33" s="145"/>
      <c r="E33" s="139" t="s">
        <v>37</v>
      </c>
      <c r="F33" s="139"/>
      <c r="G33" s="145">
        <v>5548724.58</v>
      </c>
      <c r="H33" s="145"/>
      <c r="I33" s="58"/>
    </row>
    <row r="34" spans="1:8" ht="15">
      <c r="A34" s="139"/>
      <c r="B34" s="139"/>
      <c r="C34" s="138"/>
      <c r="D34" s="138"/>
      <c r="E34" s="139" t="s">
        <v>38</v>
      </c>
      <c r="F34" s="139"/>
      <c r="G34" s="140"/>
      <c r="H34" s="140"/>
    </row>
    <row r="35" spans="1:12" ht="15">
      <c r="A35" s="139"/>
      <c r="B35" s="139"/>
      <c r="C35" s="138"/>
      <c r="D35" s="138"/>
      <c r="E35" s="139"/>
      <c r="F35" s="139"/>
      <c r="G35" s="138"/>
      <c r="H35" s="138"/>
      <c r="K35" s="112"/>
      <c r="L35" s="112"/>
    </row>
    <row r="36" spans="1:12" ht="15.75">
      <c r="A36" s="141" t="s">
        <v>39</v>
      </c>
      <c r="B36" s="141"/>
      <c r="C36" s="142">
        <v>146652236.6</v>
      </c>
      <c r="D36" s="142"/>
      <c r="E36" s="141" t="s">
        <v>40</v>
      </c>
      <c r="F36" s="141"/>
      <c r="G36" s="142">
        <f>G37+G38+G39</f>
        <v>177384658.79</v>
      </c>
      <c r="H36" s="142"/>
      <c r="I36" s="59"/>
      <c r="K36" s="112"/>
      <c r="L36" s="112"/>
    </row>
    <row r="37" spans="1:12" ht="15">
      <c r="A37" s="139" t="s">
        <v>41</v>
      </c>
      <c r="B37" s="139"/>
      <c r="C37" s="140">
        <v>0</v>
      </c>
      <c r="D37" s="140"/>
      <c r="E37" s="139" t="s">
        <v>41</v>
      </c>
      <c r="F37" s="139"/>
      <c r="G37" s="140">
        <v>0</v>
      </c>
      <c r="H37" s="140"/>
      <c r="I37" s="90"/>
      <c r="J37" s="90"/>
      <c r="K37" s="106"/>
      <c r="L37" s="106"/>
    </row>
    <row r="38" spans="1:10" ht="15">
      <c r="A38" s="139" t="s">
        <v>42</v>
      </c>
      <c r="B38" s="139"/>
      <c r="C38" s="140">
        <v>11773</v>
      </c>
      <c r="D38" s="140"/>
      <c r="E38" s="139" t="s">
        <v>42</v>
      </c>
      <c r="F38" s="139"/>
      <c r="G38" s="140">
        <v>14409.79</v>
      </c>
      <c r="H38" s="140"/>
      <c r="I38" s="90"/>
      <c r="J38" s="90"/>
    </row>
    <row r="39" spans="1:12" ht="15">
      <c r="A39" s="139" t="s">
        <v>43</v>
      </c>
      <c r="B39" s="139"/>
      <c r="C39" s="140">
        <v>146640463.6</v>
      </c>
      <c r="D39" s="140"/>
      <c r="E39" s="139" t="s">
        <v>43</v>
      </c>
      <c r="F39" s="139"/>
      <c r="G39" s="140">
        <v>177370249</v>
      </c>
      <c r="H39" s="140"/>
      <c r="I39" s="90"/>
      <c r="J39" s="90"/>
      <c r="K39" s="106"/>
      <c r="L39" s="106"/>
    </row>
    <row r="40" spans="1:13" ht="15">
      <c r="A40" s="139"/>
      <c r="B40" s="139"/>
      <c r="C40" s="138"/>
      <c r="D40" s="138"/>
      <c r="E40" s="138"/>
      <c r="F40" s="138"/>
      <c r="G40" s="138"/>
      <c r="H40" s="138"/>
      <c r="M40" s="106"/>
    </row>
    <row r="41" spans="1:8" ht="15.75">
      <c r="A41" s="141" t="s">
        <v>44</v>
      </c>
      <c r="B41" s="141"/>
      <c r="C41" s="142">
        <f>C36+C31</f>
        <v>216742872.94</v>
      </c>
      <c r="D41" s="142"/>
      <c r="E41" s="138"/>
      <c r="F41" s="138"/>
      <c r="G41" s="142">
        <f>G31+G36</f>
        <v>216742872.94</v>
      </c>
      <c r="H41" s="142"/>
    </row>
    <row r="42" spans="1:13" ht="15">
      <c r="A42" s="26" t="s">
        <v>45</v>
      </c>
      <c r="B42" s="1"/>
      <c r="C42" s="1"/>
      <c r="D42" s="1"/>
      <c r="E42" s="1"/>
      <c r="F42" s="1"/>
      <c r="G42" s="1"/>
      <c r="H42" s="1"/>
      <c r="M42" s="55"/>
    </row>
    <row r="43" spans="1:8" ht="15.75">
      <c r="A43" s="27"/>
      <c r="B43" s="27"/>
      <c r="C43" s="27"/>
      <c r="D43" s="27"/>
      <c r="E43" s="27"/>
      <c r="F43" s="27"/>
      <c r="G43" s="27"/>
      <c r="H43" s="27"/>
    </row>
    <row r="44" spans="1:12" ht="15.75">
      <c r="A44" s="27"/>
      <c r="B44" s="27"/>
      <c r="C44" s="27"/>
      <c r="D44" s="27"/>
      <c r="E44" s="27"/>
      <c r="F44" s="27"/>
      <c r="G44" s="27"/>
      <c r="H44" s="27"/>
      <c r="K44" s="106"/>
      <c r="L44" s="106"/>
    </row>
    <row r="45" spans="1:8" ht="15">
      <c r="A45" s="28"/>
      <c r="B45" s="29"/>
      <c r="C45" s="29"/>
      <c r="D45" s="29"/>
      <c r="E45" s="29"/>
      <c r="F45" s="29"/>
      <c r="G45" s="29"/>
      <c r="H45" s="29"/>
    </row>
    <row r="46" spans="1:8" ht="15.75">
      <c r="A46" s="30" t="s">
        <v>46</v>
      </c>
      <c r="B46" s="31"/>
      <c r="C46" s="143" t="s">
        <v>47</v>
      </c>
      <c r="D46" s="143"/>
      <c r="E46" s="27"/>
      <c r="F46" s="143" t="s">
        <v>48</v>
      </c>
      <c r="G46" s="143"/>
      <c r="H46" s="143"/>
    </row>
    <row r="52" ht="15">
      <c r="F52" s="32"/>
    </row>
    <row r="54" ht="15">
      <c r="F54" s="32"/>
    </row>
  </sheetData>
  <mergeCells count="71">
    <mergeCell ref="C46:D46"/>
    <mergeCell ref="F46:H46"/>
    <mergeCell ref="A41:B41"/>
    <mergeCell ref="C41:D41"/>
    <mergeCell ref="E41:F41"/>
    <mergeCell ref="G41:H41"/>
    <mergeCell ref="A40:B40"/>
    <mergeCell ref="C40:D40"/>
    <mergeCell ref="E40:F40"/>
    <mergeCell ref="G40:H40"/>
    <mergeCell ref="A39:B39"/>
    <mergeCell ref="C39:D39"/>
    <mergeCell ref="E39:F39"/>
    <mergeCell ref="G39:H39"/>
    <mergeCell ref="A38:B38"/>
    <mergeCell ref="C38:D38"/>
    <mergeCell ref="E38:F38"/>
    <mergeCell ref="G38:H38"/>
    <mergeCell ref="A37:B37"/>
    <mergeCell ref="C37:D37"/>
    <mergeCell ref="E37:F37"/>
    <mergeCell ref="G37:H37"/>
    <mergeCell ref="A36:B36"/>
    <mergeCell ref="C36:D36"/>
    <mergeCell ref="E36:F36"/>
    <mergeCell ref="G36:H36"/>
    <mergeCell ref="A35:B35"/>
    <mergeCell ref="C35:D35"/>
    <mergeCell ref="E35:F35"/>
    <mergeCell ref="G35:H35"/>
    <mergeCell ref="A34:B34"/>
    <mergeCell ref="C34:D34"/>
    <mergeCell ref="E34:F34"/>
    <mergeCell ref="G34:H34"/>
    <mergeCell ref="A33:B33"/>
    <mergeCell ref="C33:D33"/>
    <mergeCell ref="E33:F33"/>
    <mergeCell ref="G33:H33"/>
    <mergeCell ref="A32:B32"/>
    <mergeCell ref="C32:D32"/>
    <mergeCell ref="E32:F32"/>
    <mergeCell ref="G32:H32"/>
    <mergeCell ref="C29:D29"/>
    <mergeCell ref="E29:F29"/>
    <mergeCell ref="G29:H29"/>
    <mergeCell ref="A31:B31"/>
    <mergeCell ref="C31:D31"/>
    <mergeCell ref="A30:B30"/>
    <mergeCell ref="C30:D30"/>
    <mergeCell ref="E30:F30"/>
    <mergeCell ref="A19:A20"/>
    <mergeCell ref="B19:C19"/>
    <mergeCell ref="D19:E19"/>
    <mergeCell ref="F19:G19"/>
    <mergeCell ref="G30:H30"/>
    <mergeCell ref="G11:H11"/>
    <mergeCell ref="G13:H13"/>
    <mergeCell ref="G12:H12"/>
    <mergeCell ref="E31:F31"/>
    <mergeCell ref="G31:H31"/>
    <mergeCell ref="G14:H14"/>
    <mergeCell ref="G16:H16"/>
    <mergeCell ref="G15:H15"/>
    <mergeCell ref="H19:H20"/>
    <mergeCell ref="G17:H17"/>
    <mergeCell ref="G9:H9"/>
    <mergeCell ref="G10:H10"/>
    <mergeCell ref="A7:B8"/>
    <mergeCell ref="C7:D7"/>
    <mergeCell ref="E7:F7"/>
    <mergeCell ref="G7:H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zoomScale="115" zoomScaleNormal="115" workbookViewId="0" topLeftCell="A19">
      <selection activeCell="A8" sqref="A8:XFD8"/>
    </sheetView>
  </sheetViews>
  <sheetFormatPr defaultColWidth="9.140625" defaultRowHeight="15"/>
  <cols>
    <col min="1" max="1" width="30.7109375" style="0" customWidth="1"/>
    <col min="2" max="2" width="21.140625" style="0" customWidth="1"/>
    <col min="3" max="3" width="13.8515625" style="0" customWidth="1"/>
    <col min="4" max="4" width="13.7109375" style="0" customWidth="1"/>
    <col min="5" max="5" width="12.57421875" style="0" customWidth="1"/>
    <col min="6" max="6" width="12.7109375" style="0" customWidth="1"/>
    <col min="7" max="7" width="11.421875" style="0" customWidth="1"/>
    <col min="8" max="8" width="13.421875" style="0" customWidth="1"/>
    <col min="9" max="9" width="16.7109375" style="50" customWidth="1"/>
    <col min="10" max="10" width="16.00390625" style="113" customWidth="1"/>
    <col min="11" max="11" width="17.7109375" style="114" bestFit="1" customWidth="1"/>
    <col min="12" max="12" width="17.7109375" style="114" customWidth="1"/>
    <col min="13" max="13" width="17.00390625" style="59" bestFit="1" customWidth="1"/>
    <col min="14" max="14" width="14.00390625" style="59" bestFit="1" customWidth="1"/>
    <col min="15" max="15" width="13.28125" style="46" bestFit="1" customWidth="1"/>
  </cols>
  <sheetData>
    <row r="1" spans="1:8" ht="58.5" customHeight="1">
      <c r="A1" s="189"/>
      <c r="B1" s="189"/>
      <c r="C1" s="189"/>
      <c r="D1" s="189"/>
      <c r="E1" s="189"/>
      <c r="F1" s="189"/>
      <c r="G1" s="189"/>
      <c r="H1" s="189"/>
    </row>
    <row r="2" spans="1:10" ht="7.5" customHeight="1">
      <c r="A2" s="152"/>
      <c r="B2" s="152"/>
      <c r="C2" s="152"/>
      <c r="D2" s="152"/>
      <c r="E2" s="152"/>
      <c r="F2" s="152"/>
      <c r="G2" s="152"/>
      <c r="H2" s="152"/>
      <c r="I2" s="121"/>
      <c r="J2" s="122"/>
    </row>
    <row r="3" spans="1:10" ht="25.5" customHeight="1">
      <c r="A3" s="190" t="s">
        <v>60</v>
      </c>
      <c r="B3" s="190"/>
      <c r="C3" s="190"/>
      <c r="D3" s="190"/>
      <c r="E3" s="190"/>
      <c r="F3" s="190"/>
      <c r="G3" s="190"/>
      <c r="H3" s="190"/>
      <c r="I3" s="121"/>
      <c r="J3" s="122"/>
    </row>
    <row r="4" spans="1:10" ht="15">
      <c r="A4" s="152"/>
      <c r="B4" s="152"/>
      <c r="C4" s="152"/>
      <c r="D4" s="152"/>
      <c r="E4" s="152"/>
      <c r="F4" s="152"/>
      <c r="G4" s="152"/>
      <c r="H4" s="152"/>
      <c r="I4" s="121"/>
      <c r="J4" s="122"/>
    </row>
    <row r="5" spans="1:8" ht="15">
      <c r="A5" s="153" t="s">
        <v>0</v>
      </c>
      <c r="B5" s="154"/>
      <c r="C5" s="152"/>
      <c r="D5" s="152"/>
      <c r="E5" s="152"/>
      <c r="F5" s="152"/>
      <c r="G5" s="152"/>
      <c r="H5" s="152"/>
    </row>
    <row r="6" spans="1:8" ht="15">
      <c r="A6" s="153"/>
      <c r="B6" s="154"/>
      <c r="C6" s="152"/>
      <c r="D6" s="152"/>
      <c r="E6" s="152"/>
      <c r="F6" s="152"/>
      <c r="G6" s="152"/>
      <c r="H6" s="152"/>
    </row>
    <row r="7" spans="1:8" ht="15">
      <c r="A7" s="153" t="s">
        <v>59</v>
      </c>
      <c r="B7" s="154"/>
      <c r="C7" s="152"/>
      <c r="D7" s="152"/>
      <c r="E7" s="152"/>
      <c r="F7" s="152"/>
      <c r="G7" s="152"/>
      <c r="H7" s="152"/>
    </row>
    <row r="8" spans="1:8" ht="15">
      <c r="A8" s="152"/>
      <c r="B8" s="152"/>
      <c r="C8" s="152"/>
      <c r="D8" s="152"/>
      <c r="E8" s="152"/>
      <c r="F8" s="152"/>
      <c r="G8" s="152"/>
      <c r="H8" s="156" t="s">
        <v>2</v>
      </c>
    </row>
    <row r="9" spans="1:8" ht="15">
      <c r="A9" s="126" t="s">
        <v>3</v>
      </c>
      <c r="B9" s="127"/>
      <c r="C9" s="157" t="s">
        <v>4</v>
      </c>
      <c r="D9" s="157"/>
      <c r="E9" s="157" t="s">
        <v>5</v>
      </c>
      <c r="F9" s="157"/>
      <c r="G9" s="157" t="s">
        <v>6</v>
      </c>
      <c r="H9" s="157"/>
    </row>
    <row r="10" spans="1:15" ht="15">
      <c r="A10" s="128"/>
      <c r="B10" s="129"/>
      <c r="C10" s="158" t="s">
        <v>7</v>
      </c>
      <c r="D10" s="158" t="s">
        <v>8</v>
      </c>
      <c r="E10" s="158" t="s">
        <v>9</v>
      </c>
      <c r="F10" s="158" t="s">
        <v>10</v>
      </c>
      <c r="G10" s="157"/>
      <c r="H10" s="157"/>
      <c r="I10" s="104"/>
      <c r="L10" s="59"/>
      <c r="N10" s="46"/>
      <c r="O10"/>
    </row>
    <row r="11" spans="1:15" ht="15">
      <c r="A11" s="159" t="s">
        <v>11</v>
      </c>
      <c r="B11" s="160"/>
      <c r="C11" s="9">
        <v>16166000</v>
      </c>
      <c r="D11" s="9">
        <v>16166000</v>
      </c>
      <c r="E11" s="9">
        <v>1756852.51</v>
      </c>
      <c r="F11" s="9">
        <v>1756852.51</v>
      </c>
      <c r="G11" s="149">
        <f aca="true" t="shared" si="0" ref="G11:G18">D11-F11</f>
        <v>14409147.49</v>
      </c>
      <c r="H11" s="150"/>
      <c r="I11" s="104"/>
      <c r="L11" s="59"/>
      <c r="N11" s="46"/>
      <c r="O11"/>
    </row>
    <row r="12" spans="1:15" ht="15">
      <c r="A12" s="161" t="s">
        <v>12</v>
      </c>
      <c r="B12" s="162"/>
      <c r="C12" s="9">
        <v>12506000</v>
      </c>
      <c r="D12" s="9">
        <v>12506000</v>
      </c>
      <c r="E12" s="9">
        <v>2479833.24</v>
      </c>
      <c r="F12" s="9">
        <v>2479833.24</v>
      </c>
      <c r="G12" s="149">
        <f t="shared" si="0"/>
        <v>10026166.76</v>
      </c>
      <c r="H12" s="150"/>
      <c r="I12" s="104"/>
      <c r="L12" s="59"/>
      <c r="N12" s="46"/>
      <c r="O12"/>
    </row>
    <row r="13" spans="1:11" ht="15">
      <c r="A13" s="163" t="s">
        <v>13</v>
      </c>
      <c r="B13" s="164"/>
      <c r="C13" s="9">
        <v>150000</v>
      </c>
      <c r="D13" s="9">
        <v>150000</v>
      </c>
      <c r="E13" s="9">
        <v>32967.92</v>
      </c>
      <c r="F13" s="9">
        <v>32967.92</v>
      </c>
      <c r="G13" s="149">
        <f t="shared" si="0"/>
        <v>117032.08</v>
      </c>
      <c r="H13" s="150"/>
      <c r="I13" s="104"/>
      <c r="K13" s="113"/>
    </row>
    <row r="14" spans="1:9" ht="15">
      <c r="A14" s="163" t="s">
        <v>14</v>
      </c>
      <c r="B14" s="164"/>
      <c r="C14" s="9">
        <v>30000</v>
      </c>
      <c r="D14" s="9">
        <v>30000</v>
      </c>
      <c r="E14" s="9">
        <v>1307.52</v>
      </c>
      <c r="F14" s="9">
        <v>1307.52</v>
      </c>
      <c r="G14" s="149">
        <f t="shared" si="0"/>
        <v>28692.48</v>
      </c>
      <c r="H14" s="150"/>
      <c r="I14" s="104"/>
    </row>
    <row r="15" spans="1:11" ht="15">
      <c r="A15" s="163" t="s">
        <v>15</v>
      </c>
      <c r="B15" s="164"/>
      <c r="C15" s="9">
        <v>15100000</v>
      </c>
      <c r="D15" s="9">
        <v>15100000</v>
      </c>
      <c r="E15" s="9">
        <v>517797.43</v>
      </c>
      <c r="F15" s="9">
        <v>517797.43</v>
      </c>
      <c r="G15" s="149">
        <f t="shared" si="0"/>
        <v>14582202.57</v>
      </c>
      <c r="H15" s="150"/>
      <c r="I15" s="104"/>
      <c r="K15" s="115"/>
    </row>
    <row r="16" spans="1:12" ht="15">
      <c r="A16" s="163" t="s">
        <v>16</v>
      </c>
      <c r="B16" s="164"/>
      <c r="C16" s="9">
        <v>3800000</v>
      </c>
      <c r="D16" s="9">
        <v>3800000</v>
      </c>
      <c r="E16" s="9">
        <v>459332.39</v>
      </c>
      <c r="F16" s="9">
        <v>459332.39</v>
      </c>
      <c r="G16" s="149">
        <f t="shared" si="0"/>
        <v>3340667.61</v>
      </c>
      <c r="H16" s="150"/>
      <c r="I16" s="104"/>
      <c r="L16" s="113"/>
    </row>
    <row r="17" spans="1:9" ht="15">
      <c r="A17" s="163" t="s">
        <v>17</v>
      </c>
      <c r="B17" s="164"/>
      <c r="C17" s="9">
        <v>0</v>
      </c>
      <c r="D17" s="9">
        <v>0</v>
      </c>
      <c r="E17" s="9">
        <v>0</v>
      </c>
      <c r="F17" s="9">
        <v>0</v>
      </c>
      <c r="G17" s="149">
        <f t="shared" si="0"/>
        <v>0</v>
      </c>
      <c r="H17" s="150"/>
      <c r="I17" s="59"/>
    </row>
    <row r="18" spans="1:9" ht="15">
      <c r="A18" s="165" t="s">
        <v>18</v>
      </c>
      <c r="B18" s="164"/>
      <c r="C18" s="9">
        <v>15458000</v>
      </c>
      <c r="D18" s="9">
        <v>15458000</v>
      </c>
      <c r="E18" s="120">
        <v>1083621.6</v>
      </c>
      <c r="F18" s="9">
        <v>1083621.6</v>
      </c>
      <c r="G18" s="149">
        <f t="shared" si="0"/>
        <v>14374378.4</v>
      </c>
      <c r="H18" s="150"/>
      <c r="I18" s="59"/>
    </row>
    <row r="19" spans="1:8" ht="15">
      <c r="A19" s="166" t="s">
        <v>19</v>
      </c>
      <c r="B19" s="164"/>
      <c r="C19" s="22">
        <v>63210000</v>
      </c>
      <c r="D19" s="22">
        <v>63210000</v>
      </c>
      <c r="E19" s="22">
        <f>SUM(E11:E18)</f>
        <v>6331712.609999999</v>
      </c>
      <c r="F19" s="22">
        <f>SUM(F11:F18)</f>
        <v>6331712.609999999</v>
      </c>
      <c r="G19" s="149">
        <f>SUM(G11:H18)</f>
        <v>56878287.38999999</v>
      </c>
      <c r="H19" s="150"/>
    </row>
    <row r="20" spans="1:14" ht="15">
      <c r="A20" s="152"/>
      <c r="B20" s="152"/>
      <c r="C20" s="152"/>
      <c r="D20" s="167"/>
      <c r="E20" s="167"/>
      <c r="F20" s="167"/>
      <c r="G20" s="167"/>
      <c r="H20" s="167"/>
      <c r="M20" s="74"/>
      <c r="N20" s="74"/>
    </row>
    <row r="21" spans="1:15" ht="15">
      <c r="A21" s="131" t="s">
        <v>20</v>
      </c>
      <c r="B21" s="168" t="s">
        <v>21</v>
      </c>
      <c r="C21" s="169"/>
      <c r="D21" s="170" t="s">
        <v>22</v>
      </c>
      <c r="E21" s="171"/>
      <c r="F21" s="170" t="s">
        <v>23</v>
      </c>
      <c r="G21" s="172"/>
      <c r="H21" s="173" t="s">
        <v>24</v>
      </c>
      <c r="I21" s="54"/>
      <c r="K21" s="116"/>
      <c r="L21" s="56"/>
      <c r="O21" s="49"/>
    </row>
    <row r="22" spans="1:15" ht="25.5">
      <c r="A22" s="132"/>
      <c r="B22" s="158" t="s">
        <v>7</v>
      </c>
      <c r="C22" s="158" t="s">
        <v>8</v>
      </c>
      <c r="D22" s="174" t="s">
        <v>25</v>
      </c>
      <c r="E22" s="174" t="s">
        <v>10</v>
      </c>
      <c r="F22" s="174" t="s">
        <v>25</v>
      </c>
      <c r="G22" s="175" t="s">
        <v>10</v>
      </c>
      <c r="H22" s="173"/>
      <c r="I22" s="113"/>
      <c r="K22" s="117"/>
      <c r="L22" s="56"/>
      <c r="O22" s="49"/>
    </row>
    <row r="23" spans="1:15" ht="15">
      <c r="A23" s="176" t="s">
        <v>26</v>
      </c>
      <c r="B23" s="123">
        <v>23000000</v>
      </c>
      <c r="C23" s="123">
        <v>23000000</v>
      </c>
      <c r="D23" s="123">
        <v>4196036.1</v>
      </c>
      <c r="E23" s="123">
        <v>4196036.1</v>
      </c>
      <c r="F23" s="123">
        <v>4196036.1</v>
      </c>
      <c r="G23" s="123">
        <v>4196036.1</v>
      </c>
      <c r="H23" s="94">
        <f>C23-E23</f>
        <v>18803963.9</v>
      </c>
      <c r="I23" s="113"/>
      <c r="K23" s="117"/>
      <c r="L23" s="56"/>
      <c r="O23" s="49"/>
    </row>
    <row r="24" spans="1:15" ht="15">
      <c r="A24" s="176" t="s">
        <v>27</v>
      </c>
      <c r="B24" s="123">
        <v>5200000</v>
      </c>
      <c r="C24" s="123">
        <v>5200000</v>
      </c>
      <c r="D24" s="123">
        <v>783603.66</v>
      </c>
      <c r="E24" s="123">
        <v>783603.66</v>
      </c>
      <c r="F24" s="123">
        <v>783603.66</v>
      </c>
      <c r="G24" s="123">
        <v>783603.66</v>
      </c>
      <c r="H24" s="94">
        <f>C24-E24</f>
        <v>4416396.34</v>
      </c>
      <c r="I24" s="113"/>
      <c r="J24" s="55"/>
      <c r="K24" s="56"/>
      <c r="L24" s="56"/>
      <c r="O24" s="49"/>
    </row>
    <row r="25" spans="1:15" ht="15">
      <c r="A25" s="176" t="s">
        <v>28</v>
      </c>
      <c r="B25" s="123">
        <v>3118000</v>
      </c>
      <c r="C25" s="123">
        <v>3118000</v>
      </c>
      <c r="D25" s="123">
        <v>725408.53</v>
      </c>
      <c r="E25" s="123">
        <v>725408.53</v>
      </c>
      <c r="F25" s="123">
        <v>522856.95</v>
      </c>
      <c r="G25" s="123">
        <v>522856.95</v>
      </c>
      <c r="H25" s="94">
        <f>C25-E25</f>
        <v>2392591.4699999997</v>
      </c>
      <c r="I25" s="113"/>
      <c r="K25" s="117"/>
      <c r="L25" s="117"/>
      <c r="O25" s="49"/>
    </row>
    <row r="26" spans="1:15" ht="15">
      <c r="A26" s="176" t="s">
        <v>29</v>
      </c>
      <c r="B26" s="123">
        <v>31892000</v>
      </c>
      <c r="C26" s="123">
        <v>31892000</v>
      </c>
      <c r="D26" s="123">
        <v>190836.9</v>
      </c>
      <c r="E26" s="123">
        <v>190836.9</v>
      </c>
      <c r="F26" s="123">
        <v>181765.57</v>
      </c>
      <c r="G26" s="123">
        <v>181765.57</v>
      </c>
      <c r="H26" s="94">
        <f>C26-E26</f>
        <v>31701163.1</v>
      </c>
      <c r="I26" s="113"/>
      <c r="K26" s="116"/>
      <c r="L26" s="116"/>
      <c r="O26" s="49"/>
    </row>
    <row r="27" spans="1:15" ht="15">
      <c r="A27" s="177" t="s">
        <v>19</v>
      </c>
      <c r="B27" s="96">
        <v>63210000</v>
      </c>
      <c r="C27" s="96">
        <v>63210000</v>
      </c>
      <c r="D27" s="96">
        <f>SUM(D23:D26)</f>
        <v>5895885.19</v>
      </c>
      <c r="E27" s="96">
        <f>SUM(E23:E26)</f>
        <v>5895885.19</v>
      </c>
      <c r="F27" s="96">
        <f>SUM(F23:F26)</f>
        <v>5684262.28</v>
      </c>
      <c r="G27" s="96">
        <f>SUM(G23:G26)</f>
        <v>5684262.28</v>
      </c>
      <c r="H27" s="94">
        <f>SUM(H23:H26)</f>
        <v>57314114.81</v>
      </c>
      <c r="K27" s="117"/>
      <c r="L27" s="117"/>
      <c r="O27" s="49"/>
    </row>
    <row r="28" spans="1:15" ht="15">
      <c r="A28" s="178"/>
      <c r="B28" s="179"/>
      <c r="C28" s="179"/>
      <c r="D28" s="179"/>
      <c r="E28" s="179"/>
      <c r="F28" s="179"/>
      <c r="G28" s="179"/>
      <c r="H28" s="180"/>
      <c r="I28" s="63"/>
      <c r="J28" s="55"/>
      <c r="K28" s="117"/>
      <c r="L28" s="117"/>
      <c r="O28" s="49"/>
    </row>
    <row r="29" spans="1:15" ht="15">
      <c r="A29" s="21" t="s">
        <v>30</v>
      </c>
      <c r="B29" s="12">
        <v>0</v>
      </c>
      <c r="C29" s="12">
        <v>0</v>
      </c>
      <c r="D29" s="22">
        <v>4514442.19</v>
      </c>
      <c r="E29" s="22">
        <v>4514442.19</v>
      </c>
      <c r="F29" s="22">
        <v>4524149.9</v>
      </c>
      <c r="G29" s="22">
        <v>4524149.9</v>
      </c>
      <c r="H29" s="23"/>
      <c r="O29" s="49"/>
    </row>
    <row r="30" spans="1:15" ht="15">
      <c r="A30" s="152"/>
      <c r="B30" s="152"/>
      <c r="C30" s="152"/>
      <c r="D30" s="152"/>
      <c r="E30" s="152"/>
      <c r="F30" s="152"/>
      <c r="G30" s="152"/>
      <c r="H30" s="152"/>
      <c r="I30" s="55"/>
      <c r="K30" s="117"/>
      <c r="L30" s="117"/>
      <c r="O30" s="49"/>
    </row>
    <row r="31" spans="1:15" ht="15">
      <c r="A31" s="24" t="s">
        <v>31</v>
      </c>
      <c r="B31" s="180"/>
      <c r="C31" s="181" t="s">
        <v>32</v>
      </c>
      <c r="D31" s="181"/>
      <c r="E31" s="182"/>
      <c r="F31" s="182"/>
      <c r="G31" s="181" t="s">
        <v>32</v>
      </c>
      <c r="H31" s="181"/>
      <c r="K31" s="117"/>
      <c r="L31" s="117"/>
      <c r="M31" s="118"/>
      <c r="O31" s="49"/>
    </row>
    <row r="32" spans="1:15" ht="15">
      <c r="A32" s="182"/>
      <c r="B32" s="182"/>
      <c r="C32" s="182"/>
      <c r="D32" s="182"/>
      <c r="E32" s="182"/>
      <c r="F32" s="182"/>
      <c r="G32" s="182"/>
      <c r="H32" s="182"/>
      <c r="I32" s="54"/>
      <c r="K32" s="117"/>
      <c r="L32" s="117"/>
      <c r="O32" s="49"/>
    </row>
    <row r="33" spans="1:9" ht="15">
      <c r="A33" s="183" t="s">
        <v>33</v>
      </c>
      <c r="B33" s="183"/>
      <c r="C33" s="142">
        <f>C34+C35</f>
        <v>12560833.190000001</v>
      </c>
      <c r="D33" s="142"/>
      <c r="E33" s="183" t="s">
        <v>34</v>
      </c>
      <c r="F33" s="183"/>
      <c r="G33" s="142">
        <f>G34+G35</f>
        <v>6184315.74</v>
      </c>
      <c r="H33" s="142"/>
      <c r="I33" s="59"/>
    </row>
    <row r="34" spans="1:9" ht="15">
      <c r="A34" s="184" t="s">
        <v>35</v>
      </c>
      <c r="B34" s="184"/>
      <c r="C34" s="145">
        <v>6331712.61</v>
      </c>
      <c r="D34" s="145"/>
      <c r="E34" s="184" t="s">
        <v>36</v>
      </c>
      <c r="F34" s="184"/>
      <c r="G34" s="145">
        <v>5674759.65</v>
      </c>
      <c r="H34" s="145"/>
      <c r="I34" s="58"/>
    </row>
    <row r="35" spans="1:8" ht="15">
      <c r="A35" s="184" t="s">
        <v>37</v>
      </c>
      <c r="B35" s="184"/>
      <c r="C35" s="145">
        <v>6229120.58</v>
      </c>
      <c r="D35" s="145"/>
      <c r="E35" s="184" t="s">
        <v>37</v>
      </c>
      <c r="F35" s="184"/>
      <c r="G35" s="145">
        <v>509556.09</v>
      </c>
      <c r="H35" s="145"/>
    </row>
    <row r="36" spans="1:12" ht="15">
      <c r="A36" s="184"/>
      <c r="B36" s="184"/>
      <c r="C36" s="182"/>
      <c r="D36" s="182"/>
      <c r="E36" s="184" t="s">
        <v>38</v>
      </c>
      <c r="F36" s="184"/>
      <c r="G36" s="140"/>
      <c r="H36" s="140"/>
      <c r="K36" s="119"/>
      <c r="L36" s="119"/>
    </row>
    <row r="37" spans="1:12" ht="15">
      <c r="A37" s="184"/>
      <c r="B37" s="184"/>
      <c r="C37" s="182"/>
      <c r="D37" s="182"/>
      <c r="E37" s="184"/>
      <c r="F37" s="184"/>
      <c r="G37" s="182"/>
      <c r="H37" s="182"/>
      <c r="I37" s="59"/>
      <c r="K37" s="119"/>
      <c r="L37" s="119"/>
    </row>
    <row r="38" spans="1:12" ht="15">
      <c r="A38" s="183" t="s">
        <v>39</v>
      </c>
      <c r="B38" s="183"/>
      <c r="C38" s="142">
        <v>177384658.79</v>
      </c>
      <c r="D38" s="142"/>
      <c r="E38" s="183" t="s">
        <v>40</v>
      </c>
      <c r="F38" s="183"/>
      <c r="G38" s="142">
        <f>G39+G40+G41</f>
        <v>183761176.23999998</v>
      </c>
      <c r="H38" s="142"/>
      <c r="I38" s="90"/>
      <c r="J38" s="90"/>
      <c r="K38" s="113"/>
      <c r="L38" s="113"/>
    </row>
    <row r="39" spans="1:10" ht="15">
      <c r="A39" s="184" t="s">
        <v>41</v>
      </c>
      <c r="B39" s="184"/>
      <c r="C39" s="140"/>
      <c r="D39" s="140"/>
      <c r="E39" s="184" t="s">
        <v>41</v>
      </c>
      <c r="F39" s="184"/>
      <c r="G39" s="140"/>
      <c r="H39" s="140"/>
      <c r="I39" s="90"/>
      <c r="J39" s="90"/>
    </row>
    <row r="40" spans="1:12" ht="15">
      <c r="A40" s="184" t="s">
        <v>42</v>
      </c>
      <c r="B40" s="184"/>
      <c r="C40" s="140">
        <v>14409.79</v>
      </c>
      <c r="D40" s="140"/>
      <c r="E40" s="184" t="s">
        <v>42</v>
      </c>
      <c r="F40" s="184"/>
      <c r="G40" s="140">
        <v>16790.04</v>
      </c>
      <c r="H40" s="140"/>
      <c r="I40" s="90"/>
      <c r="J40" s="90"/>
      <c r="K40" s="113"/>
      <c r="L40" s="113"/>
    </row>
    <row r="41" spans="1:13" ht="15">
      <c r="A41" s="184" t="s">
        <v>43</v>
      </c>
      <c r="B41" s="184"/>
      <c r="C41" s="140">
        <v>177370249</v>
      </c>
      <c r="D41" s="140"/>
      <c r="E41" s="184" t="s">
        <v>43</v>
      </c>
      <c r="F41" s="184"/>
      <c r="G41" s="140">
        <v>183744386.2</v>
      </c>
      <c r="H41" s="140"/>
      <c r="M41" s="113"/>
    </row>
    <row r="42" spans="1:8" ht="15">
      <c r="A42" s="184"/>
      <c r="B42" s="184"/>
      <c r="C42" s="182"/>
      <c r="D42" s="182"/>
      <c r="E42" s="182"/>
      <c r="F42" s="182"/>
      <c r="G42" s="182"/>
      <c r="H42" s="182"/>
    </row>
    <row r="43" spans="1:13" ht="15">
      <c r="A43" s="183" t="s">
        <v>44</v>
      </c>
      <c r="B43" s="183"/>
      <c r="C43" s="142">
        <f>C38+C33</f>
        <v>189945491.98</v>
      </c>
      <c r="D43" s="142"/>
      <c r="E43" s="182"/>
      <c r="F43" s="182"/>
      <c r="G43" s="142">
        <f>G33+G38</f>
        <v>189945491.98</v>
      </c>
      <c r="H43" s="142"/>
      <c r="M43" s="55"/>
    </row>
    <row r="44" spans="1:8" ht="15">
      <c r="A44" s="26" t="s">
        <v>45</v>
      </c>
      <c r="B44" s="152"/>
      <c r="C44" s="152"/>
      <c r="D44" s="152"/>
      <c r="E44" s="152"/>
      <c r="F44" s="152"/>
      <c r="G44" s="152"/>
      <c r="H44" s="152"/>
    </row>
    <row r="45" spans="1:12" ht="15">
      <c r="A45" s="185"/>
      <c r="B45" s="185"/>
      <c r="C45" s="185"/>
      <c r="D45" s="185"/>
      <c r="E45" s="185"/>
      <c r="F45" s="185"/>
      <c r="G45" s="185"/>
      <c r="H45" s="185"/>
      <c r="K45" s="113"/>
      <c r="L45" s="113"/>
    </row>
    <row r="46" spans="1:8" ht="15">
      <c r="A46" s="185"/>
      <c r="B46" s="185"/>
      <c r="C46" s="185"/>
      <c r="D46" s="185"/>
      <c r="E46" s="185"/>
      <c r="F46" s="185"/>
      <c r="G46" s="185"/>
      <c r="H46" s="185"/>
    </row>
    <row r="47" spans="1:8" ht="15.75">
      <c r="A47" s="31" t="s">
        <v>61</v>
      </c>
      <c r="B47" s="187"/>
      <c r="C47" s="191" t="s">
        <v>64</v>
      </c>
      <c r="D47" s="191"/>
      <c r="E47" s="187"/>
      <c r="F47" s="192"/>
      <c r="G47" s="192"/>
      <c r="H47" s="192"/>
    </row>
    <row r="48" spans="1:8" ht="15">
      <c r="A48" s="186" t="s">
        <v>62</v>
      </c>
      <c r="B48" s="186"/>
      <c r="C48" s="193" t="s">
        <v>65</v>
      </c>
      <c r="D48" s="193"/>
      <c r="E48" s="185"/>
      <c r="F48" s="188" t="s">
        <v>67</v>
      </c>
      <c r="G48" s="188"/>
      <c r="H48" s="188"/>
    </row>
    <row r="49" spans="1:8" ht="15">
      <c r="A49" s="185" t="s">
        <v>63</v>
      </c>
      <c r="B49" s="155"/>
      <c r="C49" s="194" t="s">
        <v>66</v>
      </c>
      <c r="D49" s="194"/>
      <c r="E49" s="155"/>
      <c r="F49" s="195" t="s">
        <v>68</v>
      </c>
      <c r="G49" s="195"/>
      <c r="H49" s="195"/>
    </row>
    <row r="54" ht="15">
      <c r="F54" s="32"/>
    </row>
    <row r="56" ht="15">
      <c r="F56" s="32"/>
    </row>
  </sheetData>
  <mergeCells count="77">
    <mergeCell ref="A1:H1"/>
    <mergeCell ref="A3:H3"/>
    <mergeCell ref="C47:D47"/>
    <mergeCell ref="C49:D49"/>
    <mergeCell ref="F47:H47"/>
    <mergeCell ref="F49:H49"/>
    <mergeCell ref="A9:B10"/>
    <mergeCell ref="C9:D9"/>
    <mergeCell ref="E9:F9"/>
    <mergeCell ref="G9:H10"/>
    <mergeCell ref="C32:D32"/>
    <mergeCell ref="G18:H18"/>
    <mergeCell ref="G17:H17"/>
    <mergeCell ref="H21:H22"/>
    <mergeCell ref="G19:H19"/>
    <mergeCell ref="G32:H32"/>
    <mergeCell ref="G16:H16"/>
    <mergeCell ref="G13:H13"/>
    <mergeCell ref="G15:H15"/>
    <mergeCell ref="G14:H14"/>
    <mergeCell ref="G11:H11"/>
    <mergeCell ref="G12:H12"/>
    <mergeCell ref="G33:H33"/>
    <mergeCell ref="A21:A22"/>
    <mergeCell ref="B21:C21"/>
    <mergeCell ref="D21:E21"/>
    <mergeCell ref="F21:G21"/>
    <mergeCell ref="C31:D31"/>
    <mergeCell ref="E31:F31"/>
    <mergeCell ref="G31:H31"/>
    <mergeCell ref="A32:B32"/>
    <mergeCell ref="E32:F32"/>
    <mergeCell ref="A33:B33"/>
    <mergeCell ref="C33:D33"/>
    <mergeCell ref="E33:F33"/>
    <mergeCell ref="G34:H34"/>
    <mergeCell ref="A35:B35"/>
    <mergeCell ref="C35:D35"/>
    <mergeCell ref="E35:F35"/>
    <mergeCell ref="G35:H35"/>
    <mergeCell ref="A34:B34"/>
    <mergeCell ref="C34:D34"/>
    <mergeCell ref="E34:F34"/>
    <mergeCell ref="A36:B36"/>
    <mergeCell ref="C36:D36"/>
    <mergeCell ref="E36:F36"/>
    <mergeCell ref="G36:H36"/>
    <mergeCell ref="A37:B37"/>
    <mergeCell ref="C37:D37"/>
    <mergeCell ref="E37:F37"/>
    <mergeCell ref="G37:H37"/>
    <mergeCell ref="A38:B38"/>
    <mergeCell ref="C38:D38"/>
    <mergeCell ref="E38:F38"/>
    <mergeCell ref="G38:H38"/>
    <mergeCell ref="A39:B39"/>
    <mergeCell ref="C39:D39"/>
    <mergeCell ref="E39:F39"/>
    <mergeCell ref="G39:H39"/>
    <mergeCell ref="A40:B40"/>
    <mergeCell ref="C40:D40"/>
    <mergeCell ref="E40:F40"/>
    <mergeCell ref="G40:H40"/>
    <mergeCell ref="A41:B41"/>
    <mergeCell ref="C41:D41"/>
    <mergeCell ref="E41:F41"/>
    <mergeCell ref="G41:H41"/>
    <mergeCell ref="A42:B42"/>
    <mergeCell ref="C42:D42"/>
    <mergeCell ref="E42:F42"/>
    <mergeCell ref="G42:H42"/>
    <mergeCell ref="C48:D48"/>
    <mergeCell ref="F48:H48"/>
    <mergeCell ref="A43:B43"/>
    <mergeCell ref="C43:D43"/>
    <mergeCell ref="E43:F43"/>
    <mergeCell ref="G43:H43"/>
  </mergeCells>
  <printOptions/>
  <pageMargins left="0.511811024" right="0.511811024" top="0.787401575" bottom="0.787401575" header="0.31496062" footer="0.3149606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 topLeftCell="A19">
      <selection activeCell="E24" sqref="E24"/>
    </sheetView>
  </sheetViews>
  <sheetFormatPr defaultColWidth="9.140625" defaultRowHeight="15"/>
  <cols>
    <col min="1" max="1" width="35.00390625" style="0" bestFit="1" customWidth="1"/>
    <col min="2" max="2" width="26.57421875" style="0" customWidth="1"/>
    <col min="3" max="3" width="13.8515625" style="0" customWidth="1"/>
    <col min="4" max="4" width="13.7109375" style="0" customWidth="1"/>
    <col min="5" max="5" width="12.57421875" style="0" customWidth="1"/>
    <col min="6" max="6" width="13.57421875" style="0" customWidth="1"/>
    <col min="7" max="7" width="13.00390625" style="0" customWidth="1"/>
    <col min="8" max="8" width="13.85156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8.75">
      <c r="A2" s="2" t="s">
        <v>0</v>
      </c>
      <c r="B2" s="3"/>
      <c r="C2" s="1"/>
      <c r="D2" s="1"/>
      <c r="E2" s="1"/>
      <c r="F2" s="1"/>
      <c r="G2" s="1"/>
      <c r="H2" s="1"/>
    </row>
    <row r="3" spans="1:8" ht="18.75">
      <c r="A3" s="2"/>
      <c r="B3" s="3"/>
      <c r="C3" s="1"/>
      <c r="D3" s="1"/>
      <c r="E3" s="1"/>
      <c r="F3" s="1"/>
      <c r="G3" s="1"/>
      <c r="H3" s="1"/>
    </row>
    <row r="4" spans="1:8" ht="18.75">
      <c r="A4" s="2" t="s">
        <v>49</v>
      </c>
      <c r="B4" s="3"/>
      <c r="C4" s="1"/>
      <c r="D4" s="1"/>
      <c r="E4" s="1"/>
      <c r="F4" s="1"/>
      <c r="G4" s="1"/>
      <c r="H4" s="1"/>
    </row>
    <row r="5" spans="1:8" ht="18.75">
      <c r="A5" s="2"/>
      <c r="B5" s="3"/>
      <c r="C5" s="1"/>
      <c r="D5" s="1"/>
      <c r="E5" s="1"/>
      <c r="F5" s="1"/>
      <c r="G5" s="1"/>
      <c r="H5" s="1"/>
    </row>
    <row r="6" spans="1:8" ht="15.75">
      <c r="A6" s="1"/>
      <c r="B6" s="1"/>
      <c r="C6" s="1"/>
      <c r="D6" s="1"/>
      <c r="E6" s="1"/>
      <c r="F6" s="1"/>
      <c r="G6" s="1"/>
      <c r="H6" s="4" t="s">
        <v>2</v>
      </c>
    </row>
    <row r="7" spans="1:8" ht="15.75">
      <c r="A7" s="126" t="s">
        <v>3</v>
      </c>
      <c r="B7" s="127"/>
      <c r="C7" s="130" t="s">
        <v>4</v>
      </c>
      <c r="D7" s="130"/>
      <c r="E7" s="130" t="s">
        <v>5</v>
      </c>
      <c r="F7" s="130"/>
      <c r="G7" s="130" t="s">
        <v>6</v>
      </c>
      <c r="H7" s="130"/>
    </row>
    <row r="8" spans="1:8" ht="31.5">
      <c r="A8" s="128"/>
      <c r="B8" s="129"/>
      <c r="C8" s="5" t="s">
        <v>7</v>
      </c>
      <c r="D8" s="5" t="s">
        <v>8</v>
      </c>
      <c r="E8" s="5" t="s">
        <v>9</v>
      </c>
      <c r="F8" s="5" t="s">
        <v>10</v>
      </c>
      <c r="G8" s="130"/>
      <c r="H8" s="130"/>
    </row>
    <row r="9" spans="1:8" ht="15">
      <c r="A9" s="35" t="s">
        <v>11</v>
      </c>
      <c r="B9" s="36"/>
      <c r="C9" s="9">
        <v>12529500</v>
      </c>
      <c r="D9" s="9">
        <v>12529500</v>
      </c>
      <c r="E9" s="9">
        <v>1986342.14</v>
      </c>
      <c r="F9" s="9">
        <v>4698148.03</v>
      </c>
      <c r="G9" s="124">
        <f>D9-F9</f>
        <v>7831351.97</v>
      </c>
      <c r="H9" s="125"/>
    </row>
    <row r="10" spans="1:8" ht="15">
      <c r="A10" s="33" t="s">
        <v>12</v>
      </c>
      <c r="B10" s="34"/>
      <c r="C10" s="9">
        <v>8776000</v>
      </c>
      <c r="D10" s="9">
        <v>8776000</v>
      </c>
      <c r="E10" s="9">
        <v>1353402</v>
      </c>
      <c r="F10" s="9">
        <v>3205281.03</v>
      </c>
      <c r="G10" s="124">
        <f aca="true" t="shared" si="0" ref="G10:G16">D10-F10</f>
        <v>5570718.970000001</v>
      </c>
      <c r="H10" s="125"/>
    </row>
    <row r="11" spans="1:8" ht="15">
      <c r="A11" s="6" t="s">
        <v>13</v>
      </c>
      <c r="B11" s="7"/>
      <c r="C11" s="8">
        <v>120000</v>
      </c>
      <c r="D11" s="8">
        <v>120000</v>
      </c>
      <c r="E11" s="8">
        <v>23450.6</v>
      </c>
      <c r="F11" s="8">
        <v>41341</v>
      </c>
      <c r="G11" s="124">
        <f t="shared" si="0"/>
        <v>78659</v>
      </c>
      <c r="H11" s="125"/>
    </row>
    <row r="12" spans="1:8" ht="15">
      <c r="A12" s="6" t="s">
        <v>14</v>
      </c>
      <c r="B12" s="7"/>
      <c r="C12" s="8">
        <v>20000</v>
      </c>
      <c r="D12" s="8">
        <v>20000</v>
      </c>
      <c r="E12" s="8">
        <v>1247.36</v>
      </c>
      <c r="F12" s="8">
        <v>2347.46</v>
      </c>
      <c r="G12" s="124">
        <f t="shared" si="0"/>
        <v>17652.54</v>
      </c>
      <c r="H12" s="125"/>
    </row>
    <row r="13" spans="1:8" ht="15">
      <c r="A13" s="6" t="s">
        <v>15</v>
      </c>
      <c r="B13" s="7"/>
      <c r="C13" s="9">
        <v>11757500</v>
      </c>
      <c r="D13" s="9">
        <v>11757500</v>
      </c>
      <c r="E13" s="9">
        <v>36083.39</v>
      </c>
      <c r="F13" s="9">
        <v>399028.57</v>
      </c>
      <c r="G13" s="124">
        <f t="shared" si="0"/>
        <v>11358471.43</v>
      </c>
      <c r="H13" s="125"/>
    </row>
    <row r="14" spans="1:8" ht="15">
      <c r="A14" s="6" t="s">
        <v>16</v>
      </c>
      <c r="B14" s="7"/>
      <c r="C14" s="9">
        <v>2800000</v>
      </c>
      <c r="D14" s="9">
        <v>2800000</v>
      </c>
      <c r="E14" s="9">
        <v>780490.66</v>
      </c>
      <c r="F14" s="9">
        <v>1040443.84</v>
      </c>
      <c r="G14" s="124">
        <f t="shared" si="0"/>
        <v>1759556.1600000001</v>
      </c>
      <c r="H14" s="125"/>
    </row>
    <row r="15" spans="1:8" ht="15">
      <c r="A15" s="6" t="s">
        <v>17</v>
      </c>
      <c r="B15" s="7"/>
      <c r="C15" s="8">
        <v>0</v>
      </c>
      <c r="D15" s="8">
        <v>0</v>
      </c>
      <c r="E15" s="8">
        <v>0</v>
      </c>
      <c r="F15" s="8">
        <v>0</v>
      </c>
      <c r="G15" s="124">
        <f t="shared" si="0"/>
        <v>0</v>
      </c>
      <c r="H15" s="125"/>
    </row>
    <row r="16" spans="1:8" ht="15">
      <c r="A16" s="10" t="s">
        <v>18</v>
      </c>
      <c r="B16" s="7"/>
      <c r="C16" s="9">
        <v>11037000</v>
      </c>
      <c r="D16" s="9">
        <v>11037000</v>
      </c>
      <c r="E16" s="9">
        <v>1761900.94</v>
      </c>
      <c r="F16" s="9">
        <v>3978321.38</v>
      </c>
      <c r="G16" s="124">
        <f t="shared" si="0"/>
        <v>7058678.62</v>
      </c>
      <c r="H16" s="125"/>
    </row>
    <row r="17" spans="1:8" ht="15.75">
      <c r="A17" s="11" t="s">
        <v>19</v>
      </c>
      <c r="B17" s="7"/>
      <c r="C17" s="12">
        <v>47040000</v>
      </c>
      <c r="D17" s="12">
        <v>47040000</v>
      </c>
      <c r="E17" s="12">
        <f>SUM(E9:E16)</f>
        <v>5942917.09</v>
      </c>
      <c r="F17" s="12">
        <f>SUM(F9:F16)</f>
        <v>13364911.310000002</v>
      </c>
      <c r="G17" s="124">
        <f>SUM(G9:H16)</f>
        <v>33675088.69</v>
      </c>
      <c r="H17" s="125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.75">
      <c r="A19" s="131" t="s">
        <v>20</v>
      </c>
      <c r="B19" s="133" t="s">
        <v>21</v>
      </c>
      <c r="C19" s="134"/>
      <c r="D19" s="133" t="s">
        <v>22</v>
      </c>
      <c r="E19" s="134"/>
      <c r="F19" s="133" t="s">
        <v>23</v>
      </c>
      <c r="G19" s="134"/>
      <c r="H19" s="135" t="s">
        <v>24</v>
      </c>
    </row>
    <row r="20" spans="1:8" ht="15.75">
      <c r="A20" s="132"/>
      <c r="B20" s="5" t="s">
        <v>7</v>
      </c>
      <c r="C20" s="5" t="s">
        <v>8</v>
      </c>
      <c r="D20" s="13" t="s">
        <v>25</v>
      </c>
      <c r="E20" s="13" t="s">
        <v>10</v>
      </c>
      <c r="F20" s="13" t="s">
        <v>25</v>
      </c>
      <c r="G20" s="13" t="s">
        <v>10</v>
      </c>
      <c r="H20" s="136"/>
    </row>
    <row r="21" spans="1:8" ht="15">
      <c r="A21" s="14" t="s">
        <v>26</v>
      </c>
      <c r="B21" s="15">
        <v>18500000</v>
      </c>
      <c r="C21" s="15">
        <v>18500000</v>
      </c>
      <c r="D21" s="15">
        <v>2899705.93</v>
      </c>
      <c r="E21" s="15">
        <v>5599845.48</v>
      </c>
      <c r="F21" s="15">
        <v>2899705.93</v>
      </c>
      <c r="G21" s="15">
        <v>5599845.48</v>
      </c>
      <c r="H21" s="16">
        <f>C21-E21</f>
        <v>12900154.52</v>
      </c>
    </row>
    <row r="22" spans="1:8" ht="15">
      <c r="A22" s="14" t="s">
        <v>27</v>
      </c>
      <c r="B22" s="15">
        <v>4300000</v>
      </c>
      <c r="C22" s="15">
        <v>4300000</v>
      </c>
      <c r="D22" s="15">
        <v>605929.76</v>
      </c>
      <c r="E22" s="15">
        <v>1191703.06</v>
      </c>
      <c r="F22" s="15">
        <v>605929.76</v>
      </c>
      <c r="G22" s="15">
        <v>1191703.06</v>
      </c>
      <c r="H22" s="16">
        <f>C22-E22</f>
        <v>3108296.94</v>
      </c>
    </row>
    <row r="23" spans="1:8" ht="15">
      <c r="A23" s="14" t="s">
        <v>28</v>
      </c>
      <c r="B23" s="37">
        <v>2912000</v>
      </c>
      <c r="C23" s="37">
        <v>2912000</v>
      </c>
      <c r="D23" s="37">
        <v>339358.86</v>
      </c>
      <c r="E23" s="37">
        <v>767601.32</v>
      </c>
      <c r="F23" s="37">
        <v>283700.36</v>
      </c>
      <c r="G23" s="37">
        <v>584934.45</v>
      </c>
      <c r="H23" s="16">
        <f>C23-E23</f>
        <v>2144398.68</v>
      </c>
    </row>
    <row r="24" spans="1:8" ht="15">
      <c r="A24" s="14" t="s">
        <v>29</v>
      </c>
      <c r="B24" s="37">
        <v>21328000</v>
      </c>
      <c r="C24" s="37">
        <v>21328000</v>
      </c>
      <c r="D24" s="37">
        <v>151564.37</v>
      </c>
      <c r="E24" s="37">
        <v>340837.72</v>
      </c>
      <c r="F24" s="37">
        <v>141608.39</v>
      </c>
      <c r="G24" s="37">
        <v>303686.63</v>
      </c>
      <c r="H24" s="16">
        <f>C24-E24</f>
        <v>20987162.28</v>
      </c>
    </row>
    <row r="25" spans="1:8" ht="15.75">
      <c r="A25" s="17" t="s">
        <v>19</v>
      </c>
      <c r="B25" s="18">
        <v>47040000</v>
      </c>
      <c r="C25" s="18">
        <v>47040000</v>
      </c>
      <c r="D25" s="18">
        <f>SUM(D21:D24)</f>
        <v>3996558.9200000004</v>
      </c>
      <c r="E25" s="18">
        <f>SUM(E21:E24)</f>
        <v>7899987.580000001</v>
      </c>
      <c r="F25" s="18">
        <f>SUM(F21:F24)</f>
        <v>3930944.4400000004</v>
      </c>
      <c r="G25" s="18">
        <f>SUM(G21:G24)</f>
        <v>7680169.620000001</v>
      </c>
      <c r="H25" s="16">
        <f>SUM(H21:H24)</f>
        <v>39140012.42</v>
      </c>
    </row>
    <row r="26" spans="1:8" ht="15">
      <c r="A26" s="19"/>
      <c r="B26" s="20"/>
      <c r="C26" s="20"/>
      <c r="D26" s="20"/>
      <c r="E26" s="20"/>
      <c r="F26" s="20"/>
      <c r="G26" s="20"/>
      <c r="H26" s="20"/>
    </row>
    <row r="27" spans="1:8" ht="15">
      <c r="A27" s="21" t="s">
        <v>30</v>
      </c>
      <c r="B27" s="12">
        <v>0</v>
      </c>
      <c r="C27" s="12">
        <v>0</v>
      </c>
      <c r="D27" s="12">
        <v>3518595.56</v>
      </c>
      <c r="E27" s="12">
        <v>3518595.5609999993</v>
      </c>
      <c r="F27" s="22">
        <v>3672769.04</v>
      </c>
      <c r="G27" s="22">
        <v>3672769.0409999993</v>
      </c>
      <c r="H27" s="23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24" t="s">
        <v>31</v>
      </c>
      <c r="B29" s="25"/>
      <c r="C29" s="137" t="s">
        <v>32</v>
      </c>
      <c r="D29" s="137"/>
      <c r="E29" s="138"/>
      <c r="F29" s="138"/>
      <c r="G29" s="137" t="s">
        <v>32</v>
      </c>
      <c r="H29" s="137"/>
    </row>
    <row r="30" spans="1:8" ht="15">
      <c r="A30" s="138"/>
      <c r="B30" s="138"/>
      <c r="C30" s="138"/>
      <c r="D30" s="138"/>
      <c r="E30" s="138"/>
      <c r="F30" s="138"/>
      <c r="G30" s="138"/>
      <c r="H30" s="138"/>
    </row>
    <row r="31" spans="1:8" ht="15.75">
      <c r="A31" s="141" t="s">
        <v>33</v>
      </c>
      <c r="B31" s="141"/>
      <c r="C31" s="142">
        <f>C32+C33</f>
        <v>19554349.68</v>
      </c>
      <c r="D31" s="142"/>
      <c r="E31" s="141" t="s">
        <v>34</v>
      </c>
      <c r="F31" s="141"/>
      <c r="G31" s="142">
        <f>G32+G33</f>
        <v>8597083.85</v>
      </c>
      <c r="H31" s="142"/>
    </row>
    <row r="32" spans="1:8" ht="15">
      <c r="A32" s="139" t="s">
        <v>35</v>
      </c>
      <c r="B32" s="139"/>
      <c r="C32" s="140">
        <v>13364911.31</v>
      </c>
      <c r="D32" s="140"/>
      <c r="E32" s="139" t="s">
        <v>36</v>
      </c>
      <c r="F32" s="139"/>
      <c r="G32" s="140">
        <v>7669510.9</v>
      </c>
      <c r="H32" s="140"/>
    </row>
    <row r="33" spans="1:8" ht="15">
      <c r="A33" s="139" t="s">
        <v>37</v>
      </c>
      <c r="B33" s="139"/>
      <c r="C33" s="140">
        <v>6189438.37</v>
      </c>
      <c r="D33" s="140"/>
      <c r="E33" s="139" t="s">
        <v>37</v>
      </c>
      <c r="F33" s="139"/>
      <c r="G33" s="140">
        <v>927572.95</v>
      </c>
      <c r="H33" s="140"/>
    </row>
    <row r="34" spans="1:8" ht="15">
      <c r="A34" s="139"/>
      <c r="B34" s="139"/>
      <c r="C34" s="138"/>
      <c r="D34" s="138"/>
      <c r="E34" s="139" t="s">
        <v>38</v>
      </c>
      <c r="F34" s="139"/>
      <c r="G34" s="140"/>
      <c r="H34" s="140"/>
    </row>
    <row r="35" spans="1:8" ht="15">
      <c r="A35" s="139"/>
      <c r="B35" s="139"/>
      <c r="C35" s="138"/>
      <c r="D35" s="138"/>
      <c r="E35" s="139"/>
      <c r="F35" s="139"/>
      <c r="G35" s="138"/>
      <c r="H35" s="138"/>
    </row>
    <row r="36" spans="1:8" ht="15.75">
      <c r="A36" s="141" t="s">
        <v>39</v>
      </c>
      <c r="B36" s="141"/>
      <c r="C36" s="142">
        <v>123281981.03</v>
      </c>
      <c r="D36" s="142"/>
      <c r="E36" s="141" t="s">
        <v>40</v>
      </c>
      <c r="F36" s="141"/>
      <c r="G36" s="142">
        <f>G38+G37+G39</f>
        <v>134239246.85999998</v>
      </c>
      <c r="H36" s="142"/>
    </row>
    <row r="37" spans="1:8" ht="15">
      <c r="A37" s="139" t="s">
        <v>41</v>
      </c>
      <c r="B37" s="139"/>
      <c r="C37" s="140">
        <v>0</v>
      </c>
      <c r="D37" s="140"/>
      <c r="E37" s="139" t="s">
        <v>41</v>
      </c>
      <c r="F37" s="139"/>
      <c r="G37" s="140">
        <v>0</v>
      </c>
      <c r="H37" s="140"/>
    </row>
    <row r="38" spans="1:8" ht="15">
      <c r="A38" s="139" t="s">
        <v>42</v>
      </c>
      <c r="B38" s="139"/>
      <c r="C38" s="140">
        <v>13587.69</v>
      </c>
      <c r="D38" s="140"/>
      <c r="E38" s="139" t="s">
        <v>42</v>
      </c>
      <c r="F38" s="139"/>
      <c r="G38" s="140">
        <v>9414.91</v>
      </c>
      <c r="H38" s="140"/>
    </row>
    <row r="39" spans="1:8" ht="15">
      <c r="A39" s="139" t="s">
        <v>43</v>
      </c>
      <c r="B39" s="139"/>
      <c r="C39" s="140">
        <v>123268393.34</v>
      </c>
      <c r="D39" s="140"/>
      <c r="E39" s="139" t="s">
        <v>43</v>
      </c>
      <c r="F39" s="139"/>
      <c r="G39" s="140">
        <v>134229831.95</v>
      </c>
      <c r="H39" s="140"/>
    </row>
    <row r="40" spans="1:8" ht="15">
      <c r="A40" s="139"/>
      <c r="B40" s="139"/>
      <c r="C40" s="138"/>
      <c r="D40" s="138"/>
      <c r="E40" s="138"/>
      <c r="F40" s="138"/>
      <c r="G40" s="138"/>
      <c r="H40" s="138"/>
    </row>
    <row r="41" spans="1:8" ht="15.75">
      <c r="A41" s="141" t="s">
        <v>44</v>
      </c>
      <c r="B41" s="141"/>
      <c r="C41" s="142">
        <f>C36+C31</f>
        <v>142836330.71</v>
      </c>
      <c r="D41" s="142"/>
      <c r="E41" s="138"/>
      <c r="F41" s="138"/>
      <c r="G41" s="142">
        <f>G31+G36</f>
        <v>142836330.70999998</v>
      </c>
      <c r="H41" s="142"/>
    </row>
    <row r="42" spans="1:8" ht="15">
      <c r="A42" s="26" t="s">
        <v>45</v>
      </c>
      <c r="B42" s="1"/>
      <c r="C42" s="1"/>
      <c r="D42" s="1"/>
      <c r="E42" s="1"/>
      <c r="F42" s="1"/>
      <c r="G42" s="1"/>
      <c r="H42" s="1"/>
    </row>
    <row r="43" spans="1:8" ht="15.75">
      <c r="A43" s="27"/>
      <c r="B43" s="27"/>
      <c r="C43" s="27"/>
      <c r="D43" s="27"/>
      <c r="E43" s="27"/>
      <c r="F43" s="27"/>
      <c r="G43" s="27"/>
      <c r="H43" s="27"/>
    </row>
    <row r="44" spans="1:8" ht="15.75">
      <c r="A44" s="27"/>
      <c r="B44" s="27"/>
      <c r="C44" s="27"/>
      <c r="D44" s="27"/>
      <c r="E44" s="27"/>
      <c r="F44" s="27"/>
      <c r="G44" s="27"/>
      <c r="H44" s="27"/>
    </row>
    <row r="45" spans="1:8" ht="15">
      <c r="A45" s="28"/>
      <c r="B45" s="29"/>
      <c r="C45" s="29"/>
      <c r="D45" s="29"/>
      <c r="E45" s="29"/>
      <c r="F45" s="29"/>
      <c r="G45" s="29"/>
      <c r="H45" s="29"/>
    </row>
    <row r="46" spans="1:8" ht="15.75">
      <c r="A46" s="30" t="s">
        <v>46</v>
      </c>
      <c r="B46" s="31"/>
      <c r="C46" s="143" t="s">
        <v>47</v>
      </c>
      <c r="D46" s="143"/>
      <c r="E46" s="27"/>
      <c r="F46" s="143" t="s">
        <v>48</v>
      </c>
      <c r="G46" s="143"/>
      <c r="H46" s="143"/>
    </row>
    <row r="52" ht="15">
      <c r="F52" s="32"/>
    </row>
    <row r="54" ht="15">
      <c r="F54" s="32"/>
    </row>
  </sheetData>
  <mergeCells count="71">
    <mergeCell ref="C46:D46"/>
    <mergeCell ref="F46:H46"/>
    <mergeCell ref="A41:B41"/>
    <mergeCell ref="C41:D41"/>
    <mergeCell ref="E41:F41"/>
    <mergeCell ref="G41:H41"/>
    <mergeCell ref="A40:B40"/>
    <mergeCell ref="C40:D40"/>
    <mergeCell ref="E40:F40"/>
    <mergeCell ref="G40:H40"/>
    <mergeCell ref="A39:B39"/>
    <mergeCell ref="C39:D39"/>
    <mergeCell ref="E39:F39"/>
    <mergeCell ref="G39:H39"/>
    <mergeCell ref="A38:B38"/>
    <mergeCell ref="C38:D38"/>
    <mergeCell ref="E38:F38"/>
    <mergeCell ref="G38:H38"/>
    <mergeCell ref="A37:B37"/>
    <mergeCell ref="C37:D37"/>
    <mergeCell ref="E37:F37"/>
    <mergeCell ref="G37:H37"/>
    <mergeCell ref="A36:B36"/>
    <mergeCell ref="C36:D36"/>
    <mergeCell ref="E36:F36"/>
    <mergeCell ref="G36:H36"/>
    <mergeCell ref="A35:B35"/>
    <mergeCell ref="C35:D35"/>
    <mergeCell ref="E35:F35"/>
    <mergeCell ref="G35:H35"/>
    <mergeCell ref="A34:B34"/>
    <mergeCell ref="C34:D34"/>
    <mergeCell ref="E34:F34"/>
    <mergeCell ref="G34:H34"/>
    <mergeCell ref="A33:B33"/>
    <mergeCell ref="C33:D33"/>
    <mergeCell ref="E33:F33"/>
    <mergeCell ref="G33:H33"/>
    <mergeCell ref="A32:B32"/>
    <mergeCell ref="C32:D32"/>
    <mergeCell ref="E32:F32"/>
    <mergeCell ref="G32:H32"/>
    <mergeCell ref="A31:B31"/>
    <mergeCell ref="C31:D31"/>
    <mergeCell ref="E31:F31"/>
    <mergeCell ref="G31:H31"/>
    <mergeCell ref="C29:D29"/>
    <mergeCell ref="E29:F29"/>
    <mergeCell ref="G29:H29"/>
    <mergeCell ref="A30:B30"/>
    <mergeCell ref="C30:D30"/>
    <mergeCell ref="E30:F30"/>
    <mergeCell ref="G30:H30"/>
    <mergeCell ref="G14:H14"/>
    <mergeCell ref="G15:H15"/>
    <mergeCell ref="G17:H17"/>
    <mergeCell ref="A19:A20"/>
    <mergeCell ref="B19:C19"/>
    <mergeCell ref="D19:E19"/>
    <mergeCell ref="F19:G19"/>
    <mergeCell ref="H19:H20"/>
    <mergeCell ref="G16:H16"/>
    <mergeCell ref="G11:H11"/>
    <mergeCell ref="G12:H12"/>
    <mergeCell ref="G13:H13"/>
    <mergeCell ref="A7:B8"/>
    <mergeCell ref="C7:D7"/>
    <mergeCell ref="E7:F7"/>
    <mergeCell ref="G7:H8"/>
    <mergeCell ref="G9:H9"/>
    <mergeCell ref="G10:H10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 topLeftCell="A19">
      <selection activeCell="D27" sqref="D27"/>
    </sheetView>
  </sheetViews>
  <sheetFormatPr defaultColWidth="9.140625" defaultRowHeight="15"/>
  <cols>
    <col min="1" max="1" width="35.00390625" style="0" bestFit="1" customWidth="1"/>
    <col min="2" max="2" width="26.57421875" style="0" customWidth="1"/>
    <col min="3" max="3" width="13.8515625" style="0" customWidth="1"/>
    <col min="4" max="4" width="13.7109375" style="0" customWidth="1"/>
    <col min="5" max="5" width="12.57421875" style="0" customWidth="1"/>
    <col min="6" max="6" width="13.57421875" style="0" customWidth="1"/>
    <col min="7" max="7" width="13.00390625" style="0" customWidth="1"/>
    <col min="8" max="8" width="13.8515625" style="0" customWidth="1"/>
    <col min="11" max="11" width="15.28125" style="0" bestFit="1" customWidth="1"/>
    <col min="12" max="14" width="13.28125" style="0" bestFit="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8.75">
      <c r="A2" s="2" t="s">
        <v>0</v>
      </c>
      <c r="B2" s="3"/>
      <c r="C2" s="1"/>
      <c r="D2" s="1"/>
      <c r="E2" s="1"/>
      <c r="F2" s="1"/>
      <c r="G2" s="1"/>
      <c r="H2" s="1"/>
    </row>
    <row r="3" spans="1:8" ht="18.75">
      <c r="A3" s="2"/>
      <c r="B3" s="3"/>
      <c r="C3" s="1"/>
      <c r="D3" s="1"/>
      <c r="E3" s="1"/>
      <c r="F3" s="1"/>
      <c r="G3" s="1"/>
      <c r="H3" s="1"/>
    </row>
    <row r="4" spans="1:8" ht="18.75">
      <c r="A4" s="2" t="s">
        <v>50</v>
      </c>
      <c r="B4" s="3"/>
      <c r="C4" s="1"/>
      <c r="D4" s="1"/>
      <c r="E4" s="1"/>
      <c r="F4" s="1"/>
      <c r="G4" s="1"/>
      <c r="H4" s="1"/>
    </row>
    <row r="5" spans="1:8" ht="18.75">
      <c r="A5" s="2"/>
      <c r="B5" s="3"/>
      <c r="C5" s="1"/>
      <c r="D5" s="1"/>
      <c r="E5" s="1"/>
      <c r="F5" s="1"/>
      <c r="G5" s="1"/>
      <c r="H5" s="1"/>
    </row>
    <row r="6" spans="1:8" ht="15.75">
      <c r="A6" s="1"/>
      <c r="B6" s="1"/>
      <c r="C6" s="1"/>
      <c r="D6" s="1"/>
      <c r="E6" s="1"/>
      <c r="F6" s="1"/>
      <c r="G6" s="1"/>
      <c r="H6" s="4" t="s">
        <v>2</v>
      </c>
    </row>
    <row r="7" spans="1:8" ht="15.75">
      <c r="A7" s="126" t="s">
        <v>3</v>
      </c>
      <c r="B7" s="127"/>
      <c r="C7" s="130" t="s">
        <v>4</v>
      </c>
      <c r="D7" s="130"/>
      <c r="E7" s="130" t="s">
        <v>5</v>
      </c>
      <c r="F7" s="130"/>
      <c r="G7" s="130" t="s">
        <v>6</v>
      </c>
      <c r="H7" s="130"/>
    </row>
    <row r="8" spans="1:8" ht="31.5">
      <c r="A8" s="128"/>
      <c r="B8" s="129"/>
      <c r="C8" s="5" t="s">
        <v>7</v>
      </c>
      <c r="D8" s="5" t="s">
        <v>8</v>
      </c>
      <c r="E8" s="5" t="s">
        <v>9</v>
      </c>
      <c r="F8" s="5" t="s">
        <v>10</v>
      </c>
      <c r="G8" s="130"/>
      <c r="H8" s="130"/>
    </row>
    <row r="9" spans="1:8" ht="15">
      <c r="A9" s="35" t="s">
        <v>11</v>
      </c>
      <c r="B9" s="36"/>
      <c r="C9" s="9">
        <v>12529500</v>
      </c>
      <c r="D9" s="9">
        <v>12529500</v>
      </c>
      <c r="E9" s="40">
        <v>2086088.05</v>
      </c>
      <c r="F9" s="40">
        <v>6784236.08</v>
      </c>
      <c r="G9" s="124">
        <f aca="true" t="shared" si="0" ref="G9:G16">D9-F9</f>
        <v>5745263.92</v>
      </c>
      <c r="H9" s="125"/>
    </row>
    <row r="10" spans="1:14" ht="15">
      <c r="A10" s="33" t="s">
        <v>12</v>
      </c>
      <c r="B10" s="34"/>
      <c r="C10" s="9">
        <v>8776000</v>
      </c>
      <c r="D10" s="9">
        <v>8776000</v>
      </c>
      <c r="E10" s="40">
        <v>1399374.25</v>
      </c>
      <c r="F10" s="40">
        <v>4604655.28</v>
      </c>
      <c r="G10" s="124">
        <f t="shared" si="0"/>
        <v>4171344.7199999997</v>
      </c>
      <c r="H10" s="125"/>
      <c r="K10" s="39"/>
      <c r="L10" s="39"/>
      <c r="M10" s="39"/>
      <c r="N10" s="39"/>
    </row>
    <row r="11" spans="1:11" ht="15">
      <c r="A11" s="6" t="s">
        <v>13</v>
      </c>
      <c r="B11" s="7"/>
      <c r="C11" s="8">
        <v>120000</v>
      </c>
      <c r="D11" s="8">
        <v>120000</v>
      </c>
      <c r="E11" s="40">
        <v>25817.48</v>
      </c>
      <c r="F11" s="40">
        <v>67158.48</v>
      </c>
      <c r="G11" s="124">
        <f t="shared" si="0"/>
        <v>52841.520000000004</v>
      </c>
      <c r="H11" s="125"/>
      <c r="K11" s="39"/>
    </row>
    <row r="12" spans="1:12" ht="15">
      <c r="A12" s="6" t="s">
        <v>14</v>
      </c>
      <c r="B12" s="7"/>
      <c r="C12" s="8">
        <v>20000</v>
      </c>
      <c r="D12" s="8">
        <v>20000</v>
      </c>
      <c r="E12" s="40">
        <v>1332.46</v>
      </c>
      <c r="F12" s="40">
        <v>3679.92</v>
      </c>
      <c r="G12" s="124">
        <f t="shared" si="0"/>
        <v>16320.08</v>
      </c>
      <c r="H12" s="125"/>
      <c r="K12" s="39"/>
      <c r="L12" s="39"/>
    </row>
    <row r="13" spans="1:12" ht="15">
      <c r="A13" s="6" t="s">
        <v>15</v>
      </c>
      <c r="B13" s="7"/>
      <c r="C13" s="9">
        <v>11757500</v>
      </c>
      <c r="D13" s="9">
        <v>11757500</v>
      </c>
      <c r="E13" s="40">
        <v>36364.78</v>
      </c>
      <c r="F13" s="40">
        <v>435393.35</v>
      </c>
      <c r="G13" s="124">
        <f t="shared" si="0"/>
        <v>11322106.65</v>
      </c>
      <c r="H13" s="125"/>
      <c r="K13" s="39"/>
      <c r="L13" s="39"/>
    </row>
    <row r="14" spans="1:12" ht="15">
      <c r="A14" s="6" t="s">
        <v>16</v>
      </c>
      <c r="B14" s="7"/>
      <c r="C14" s="9">
        <v>2800000</v>
      </c>
      <c r="D14" s="9">
        <v>2800000</v>
      </c>
      <c r="E14" s="40">
        <v>278910.8</v>
      </c>
      <c r="F14" s="40">
        <v>1319354.64</v>
      </c>
      <c r="G14" s="124">
        <f t="shared" si="0"/>
        <v>1480645.36</v>
      </c>
      <c r="H14" s="125"/>
      <c r="K14" s="38"/>
      <c r="L14" s="39"/>
    </row>
    <row r="15" spans="1:11" ht="15">
      <c r="A15" s="6" t="s">
        <v>17</v>
      </c>
      <c r="B15" s="7"/>
      <c r="C15" s="8">
        <v>0</v>
      </c>
      <c r="D15" s="8">
        <v>0</v>
      </c>
      <c r="E15" s="40">
        <v>0</v>
      </c>
      <c r="F15" s="40">
        <v>0</v>
      </c>
      <c r="G15" s="124">
        <f t="shared" si="0"/>
        <v>0</v>
      </c>
      <c r="H15" s="125"/>
      <c r="K15" s="39"/>
    </row>
    <row r="16" spans="1:11" ht="15">
      <c r="A16" s="10" t="s">
        <v>18</v>
      </c>
      <c r="B16" s="7"/>
      <c r="C16" s="9">
        <v>11037000</v>
      </c>
      <c r="D16" s="9">
        <v>11037000</v>
      </c>
      <c r="E16" s="40">
        <v>1828072.3</v>
      </c>
      <c r="F16" s="40">
        <v>5806393.68</v>
      </c>
      <c r="G16" s="124">
        <f t="shared" si="0"/>
        <v>5230606.32</v>
      </c>
      <c r="H16" s="125"/>
      <c r="K16" s="39"/>
    </row>
    <row r="17" spans="1:8" ht="15.75">
      <c r="A17" s="11" t="s">
        <v>19</v>
      </c>
      <c r="B17" s="7"/>
      <c r="C17" s="12">
        <v>47040000</v>
      </c>
      <c r="D17" s="12">
        <v>47040000</v>
      </c>
      <c r="E17" s="12">
        <f>SUM(E9:E16)</f>
        <v>5655960.119999999</v>
      </c>
      <c r="F17" s="12">
        <f>SUM(F9:F16)</f>
        <v>19020871.43</v>
      </c>
      <c r="G17" s="124">
        <f>SUM(G9:H16)</f>
        <v>28019128.57</v>
      </c>
      <c r="H17" s="125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.75">
      <c r="A19" s="131" t="s">
        <v>20</v>
      </c>
      <c r="B19" s="133" t="s">
        <v>21</v>
      </c>
      <c r="C19" s="134"/>
      <c r="D19" s="133" t="s">
        <v>22</v>
      </c>
      <c r="E19" s="134"/>
      <c r="F19" s="133" t="s">
        <v>23</v>
      </c>
      <c r="G19" s="134"/>
      <c r="H19" s="135" t="s">
        <v>24</v>
      </c>
    </row>
    <row r="20" spans="1:8" ht="15.75">
      <c r="A20" s="132"/>
      <c r="B20" s="5" t="s">
        <v>7</v>
      </c>
      <c r="C20" s="5" t="s">
        <v>8</v>
      </c>
      <c r="D20" s="13" t="s">
        <v>25</v>
      </c>
      <c r="E20" s="13" t="s">
        <v>10</v>
      </c>
      <c r="F20" s="13" t="s">
        <v>25</v>
      </c>
      <c r="G20" s="13" t="s">
        <v>10</v>
      </c>
      <c r="H20" s="136"/>
    </row>
    <row r="21" spans="1:8" ht="15">
      <c r="A21" s="14" t="s">
        <v>26</v>
      </c>
      <c r="B21" s="15">
        <v>18500000</v>
      </c>
      <c r="C21" s="15">
        <v>18500000</v>
      </c>
      <c r="D21" s="42">
        <v>3028665.63</v>
      </c>
      <c r="E21" s="42">
        <v>8628511.11</v>
      </c>
      <c r="F21" s="42">
        <v>3028665.63</v>
      </c>
      <c r="G21" s="42">
        <v>8628511.11</v>
      </c>
      <c r="H21" s="16">
        <f>C21-E21</f>
        <v>9871488.89</v>
      </c>
    </row>
    <row r="22" spans="1:11" ht="15">
      <c r="A22" s="14" t="s">
        <v>27</v>
      </c>
      <c r="B22" s="15">
        <v>4300000</v>
      </c>
      <c r="C22" s="15">
        <v>4300000</v>
      </c>
      <c r="D22" s="42">
        <v>619820.3</v>
      </c>
      <c r="E22" s="42">
        <v>1811523.36</v>
      </c>
      <c r="F22" s="42">
        <v>619820.3</v>
      </c>
      <c r="G22" s="42">
        <v>1811523.36</v>
      </c>
      <c r="H22" s="16">
        <f>C22-E22</f>
        <v>2488476.6399999997</v>
      </c>
      <c r="K22" s="39"/>
    </row>
    <row r="23" spans="1:8" ht="15">
      <c r="A23" s="14" t="s">
        <v>28</v>
      </c>
      <c r="B23" s="37">
        <v>2912000</v>
      </c>
      <c r="C23" s="37">
        <v>2912000</v>
      </c>
      <c r="D23" s="42">
        <v>434802.68</v>
      </c>
      <c r="E23" s="42">
        <v>1202404</v>
      </c>
      <c r="F23" s="42">
        <v>406740.56</v>
      </c>
      <c r="G23" s="42">
        <v>991675.01</v>
      </c>
      <c r="H23" s="16">
        <f>C23-E23</f>
        <v>1709596</v>
      </c>
    </row>
    <row r="24" spans="1:11" ht="15">
      <c r="A24" s="14" t="s">
        <v>29</v>
      </c>
      <c r="B24" s="37">
        <v>21328000</v>
      </c>
      <c r="C24" s="37">
        <v>21328000</v>
      </c>
      <c r="D24" s="42">
        <v>180037.92</v>
      </c>
      <c r="E24" s="42">
        <v>478578.28</v>
      </c>
      <c r="F24" s="42">
        <v>166989.48</v>
      </c>
      <c r="G24" s="42">
        <v>470676.11</v>
      </c>
      <c r="H24" s="16">
        <f>C24-E24</f>
        <v>20849421.72</v>
      </c>
      <c r="K24" s="38"/>
    </row>
    <row r="25" spans="1:8" ht="15.75">
      <c r="A25" s="17" t="s">
        <v>19</v>
      </c>
      <c r="B25" s="18">
        <v>47040000</v>
      </c>
      <c r="C25" s="18">
        <v>47040000</v>
      </c>
      <c r="D25" s="43">
        <f>SUM(D21:D24)</f>
        <v>4263326.53</v>
      </c>
      <c r="E25" s="43">
        <f>SUM(E21:E24)</f>
        <v>12121016.749999998</v>
      </c>
      <c r="F25" s="43">
        <f>SUM(F21:F24)</f>
        <v>4222215.97</v>
      </c>
      <c r="G25" s="43">
        <f>SUM(G21:G24)</f>
        <v>11902385.589999998</v>
      </c>
      <c r="H25" s="16">
        <f>SUM(H21:H24)</f>
        <v>34918983.25</v>
      </c>
    </row>
    <row r="26" spans="1:12" ht="15">
      <c r="A26" s="19"/>
      <c r="B26" s="20"/>
      <c r="C26" s="20"/>
      <c r="D26" s="20"/>
      <c r="E26" s="20"/>
      <c r="F26" s="20"/>
      <c r="G26" s="20"/>
      <c r="H26" s="20"/>
      <c r="L26" s="41"/>
    </row>
    <row r="27" spans="1:8" ht="15">
      <c r="A27" s="21" t="s">
        <v>30</v>
      </c>
      <c r="B27" s="12">
        <v>0</v>
      </c>
      <c r="C27" s="12">
        <v>0</v>
      </c>
      <c r="D27" s="12">
        <v>3518595.56</v>
      </c>
      <c r="E27" s="12">
        <v>3518595.5609999993</v>
      </c>
      <c r="F27" s="22">
        <v>3672769.04</v>
      </c>
      <c r="G27" s="22">
        <v>3672769.0409999993</v>
      </c>
      <c r="H27" s="23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24" t="s">
        <v>31</v>
      </c>
      <c r="B29" s="25"/>
      <c r="C29" s="137" t="s">
        <v>32</v>
      </c>
      <c r="D29" s="137"/>
      <c r="E29" s="138"/>
      <c r="F29" s="138"/>
      <c r="G29" s="137" t="s">
        <v>32</v>
      </c>
      <c r="H29" s="137"/>
    </row>
    <row r="30" spans="1:8" ht="15">
      <c r="A30" s="138"/>
      <c r="B30" s="138"/>
      <c r="C30" s="138"/>
      <c r="D30" s="138"/>
      <c r="E30" s="138"/>
      <c r="F30" s="138"/>
      <c r="G30" s="138"/>
      <c r="H30" s="138"/>
    </row>
    <row r="31" spans="1:8" ht="15.75">
      <c r="A31" s="141" t="s">
        <v>33</v>
      </c>
      <c r="B31" s="141"/>
      <c r="C31" s="142">
        <f>C32+C33</f>
        <v>28604355.2</v>
      </c>
      <c r="D31" s="142"/>
      <c r="E31" s="141" t="s">
        <v>34</v>
      </c>
      <c r="F31" s="141"/>
      <c r="G31" s="142">
        <f>G32+G33</f>
        <v>13468309.979999999</v>
      </c>
      <c r="H31" s="142"/>
    </row>
    <row r="32" spans="1:8" ht="15">
      <c r="A32" s="139" t="s">
        <v>35</v>
      </c>
      <c r="B32" s="139"/>
      <c r="C32" s="140">
        <v>19020871.43</v>
      </c>
      <c r="D32" s="140"/>
      <c r="E32" s="139" t="s">
        <v>36</v>
      </c>
      <c r="F32" s="139"/>
      <c r="G32" s="140">
        <v>11891726.87</v>
      </c>
      <c r="H32" s="140"/>
    </row>
    <row r="33" spans="1:8" ht="15">
      <c r="A33" s="139" t="s">
        <v>37</v>
      </c>
      <c r="B33" s="139"/>
      <c r="C33" s="140">
        <v>9583483.77</v>
      </c>
      <c r="D33" s="140"/>
      <c r="E33" s="139" t="s">
        <v>37</v>
      </c>
      <c r="F33" s="139"/>
      <c r="G33" s="140">
        <v>1576583.11</v>
      </c>
      <c r="H33" s="140"/>
    </row>
    <row r="34" spans="1:8" ht="15">
      <c r="A34" s="139"/>
      <c r="B34" s="139"/>
      <c r="C34" s="138"/>
      <c r="D34" s="138"/>
      <c r="E34" s="139" t="s">
        <v>38</v>
      </c>
      <c r="F34" s="139"/>
      <c r="G34" s="140"/>
      <c r="H34" s="140"/>
    </row>
    <row r="35" spans="1:11" ht="15">
      <c r="A35" s="139"/>
      <c r="B35" s="139"/>
      <c r="C35" s="138"/>
      <c r="D35" s="138"/>
      <c r="E35" s="139"/>
      <c r="F35" s="139"/>
      <c r="G35" s="138"/>
      <c r="H35" s="138"/>
      <c r="K35" s="32"/>
    </row>
    <row r="36" spans="1:8" ht="15.75">
      <c r="A36" s="141" t="s">
        <v>39</v>
      </c>
      <c r="B36" s="141"/>
      <c r="C36" s="142">
        <v>123281981.03</v>
      </c>
      <c r="D36" s="142"/>
      <c r="E36" s="141" t="s">
        <v>40</v>
      </c>
      <c r="F36" s="141"/>
      <c r="G36" s="142">
        <f>G38+G37+G39</f>
        <v>138418026.25</v>
      </c>
      <c r="H36" s="142"/>
    </row>
    <row r="37" spans="1:8" ht="15">
      <c r="A37" s="139" t="s">
        <v>41</v>
      </c>
      <c r="B37" s="139"/>
      <c r="C37" s="140">
        <v>0</v>
      </c>
      <c r="D37" s="140"/>
      <c r="E37" s="139" t="s">
        <v>41</v>
      </c>
      <c r="F37" s="139"/>
      <c r="G37" s="140">
        <v>0</v>
      </c>
      <c r="H37" s="140"/>
    </row>
    <row r="38" spans="1:8" ht="15">
      <c r="A38" s="139" t="s">
        <v>42</v>
      </c>
      <c r="B38" s="139"/>
      <c r="C38" s="140">
        <v>13587.69</v>
      </c>
      <c r="D38" s="140"/>
      <c r="E38" s="139" t="s">
        <v>42</v>
      </c>
      <c r="F38" s="139"/>
      <c r="G38" s="140">
        <v>30765.86</v>
      </c>
      <c r="H38" s="140"/>
    </row>
    <row r="39" spans="1:8" ht="15">
      <c r="A39" s="139" t="s">
        <v>43</v>
      </c>
      <c r="B39" s="139"/>
      <c r="C39" s="140">
        <v>123268393.34</v>
      </c>
      <c r="D39" s="140"/>
      <c r="E39" s="139" t="s">
        <v>43</v>
      </c>
      <c r="F39" s="139"/>
      <c r="G39" s="140">
        <v>138387260.39</v>
      </c>
      <c r="H39" s="140"/>
    </row>
    <row r="40" spans="1:8" ht="15">
      <c r="A40" s="139"/>
      <c r="B40" s="139"/>
      <c r="C40" s="138"/>
      <c r="D40" s="138"/>
      <c r="E40" s="138"/>
      <c r="F40" s="138"/>
      <c r="G40" s="138"/>
      <c r="H40" s="138"/>
    </row>
    <row r="41" spans="1:8" ht="15.75">
      <c r="A41" s="141" t="s">
        <v>44</v>
      </c>
      <c r="B41" s="141"/>
      <c r="C41" s="142">
        <f>C36+C31</f>
        <v>151886336.23</v>
      </c>
      <c r="D41" s="142"/>
      <c r="E41" s="138"/>
      <c r="F41" s="138"/>
      <c r="G41" s="142">
        <f>G31+G36</f>
        <v>151886336.23</v>
      </c>
      <c r="H41" s="142"/>
    </row>
    <row r="42" spans="1:8" ht="15">
      <c r="A42" s="26" t="s">
        <v>45</v>
      </c>
      <c r="B42" s="1"/>
      <c r="C42" s="1"/>
      <c r="D42" s="1"/>
      <c r="E42" s="1"/>
      <c r="F42" s="1"/>
      <c r="G42" s="1"/>
      <c r="H42" s="1"/>
    </row>
    <row r="43" spans="1:8" ht="15.75">
      <c r="A43" s="27"/>
      <c r="B43" s="27"/>
      <c r="C43" s="27"/>
      <c r="D43" s="27"/>
      <c r="E43" s="27"/>
      <c r="F43" s="27"/>
      <c r="G43" s="27"/>
      <c r="H43" s="27"/>
    </row>
    <row r="44" spans="1:8" ht="15.75">
      <c r="A44" s="27"/>
      <c r="B44" s="27"/>
      <c r="C44" s="27"/>
      <c r="D44" s="27"/>
      <c r="E44" s="27"/>
      <c r="F44" s="27"/>
      <c r="G44" s="27"/>
      <c r="H44" s="27"/>
    </row>
    <row r="45" spans="1:8" ht="15">
      <c r="A45" s="28"/>
      <c r="B45" s="29"/>
      <c r="C45" s="29"/>
      <c r="D45" s="29"/>
      <c r="E45" s="29"/>
      <c r="F45" s="29"/>
      <c r="G45" s="29"/>
      <c r="H45" s="29"/>
    </row>
    <row r="46" spans="1:8" ht="15.75">
      <c r="A46" s="30" t="s">
        <v>46</v>
      </c>
      <c r="B46" s="31"/>
      <c r="C46" s="143" t="s">
        <v>47</v>
      </c>
      <c r="D46" s="143"/>
      <c r="E46" s="27"/>
      <c r="F46" s="143" t="s">
        <v>48</v>
      </c>
      <c r="G46" s="143"/>
      <c r="H46" s="143"/>
    </row>
    <row r="52" ht="15">
      <c r="F52" s="32"/>
    </row>
    <row r="54" ht="15">
      <c r="F54" s="32"/>
    </row>
  </sheetData>
  <mergeCells count="71">
    <mergeCell ref="G12:H12"/>
    <mergeCell ref="G9:H9"/>
    <mergeCell ref="A7:B8"/>
    <mergeCell ref="C7:D7"/>
    <mergeCell ref="E7:F7"/>
    <mergeCell ref="G7:H8"/>
    <mergeCell ref="G10:H10"/>
    <mergeCell ref="G11:H11"/>
    <mergeCell ref="G29:H29"/>
    <mergeCell ref="F19:G19"/>
    <mergeCell ref="H19:H20"/>
    <mergeCell ref="A30:B30"/>
    <mergeCell ref="C30:D30"/>
    <mergeCell ref="E30:F30"/>
    <mergeCell ref="G30:H30"/>
    <mergeCell ref="C29:D29"/>
    <mergeCell ref="E29:F29"/>
    <mergeCell ref="G13:H13"/>
    <mergeCell ref="A19:A20"/>
    <mergeCell ref="B19:C19"/>
    <mergeCell ref="D19:E19"/>
    <mergeCell ref="G16:H16"/>
    <mergeCell ref="G17:H17"/>
    <mergeCell ref="G14:H14"/>
    <mergeCell ref="G15:H15"/>
    <mergeCell ref="A31:B31"/>
    <mergeCell ref="C31:D31"/>
    <mergeCell ref="E31:F31"/>
    <mergeCell ref="G31:H31"/>
    <mergeCell ref="A34:B34"/>
    <mergeCell ref="C34:D34"/>
    <mergeCell ref="E34:F34"/>
    <mergeCell ref="G34:H34"/>
    <mergeCell ref="G33:H33"/>
    <mergeCell ref="A32:B32"/>
    <mergeCell ref="C32:D32"/>
    <mergeCell ref="E32:F32"/>
    <mergeCell ref="G32:H32"/>
    <mergeCell ref="A33:B33"/>
    <mergeCell ref="C33:D33"/>
    <mergeCell ref="E33:F33"/>
    <mergeCell ref="A35:B35"/>
    <mergeCell ref="C35:D35"/>
    <mergeCell ref="E35:F35"/>
    <mergeCell ref="G35:H35"/>
    <mergeCell ref="A36:B36"/>
    <mergeCell ref="C36:D36"/>
    <mergeCell ref="E36:F36"/>
    <mergeCell ref="G36:H36"/>
    <mergeCell ref="A37:B37"/>
    <mergeCell ref="C37:D37"/>
    <mergeCell ref="E37:F37"/>
    <mergeCell ref="G37:H37"/>
    <mergeCell ref="A40:B40"/>
    <mergeCell ref="C40:D40"/>
    <mergeCell ref="E40:F40"/>
    <mergeCell ref="G40:H40"/>
    <mergeCell ref="A38:B38"/>
    <mergeCell ref="C38:D38"/>
    <mergeCell ref="E38:F38"/>
    <mergeCell ref="G38:H38"/>
    <mergeCell ref="A39:B39"/>
    <mergeCell ref="C39:D39"/>
    <mergeCell ref="E39:F39"/>
    <mergeCell ref="G39:H39"/>
    <mergeCell ref="C46:D46"/>
    <mergeCell ref="F46:H46"/>
    <mergeCell ref="A41:B41"/>
    <mergeCell ref="C41:D41"/>
    <mergeCell ref="E41:F41"/>
    <mergeCell ref="G41:H41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 topLeftCell="A13">
      <selection activeCell="K32" sqref="K32"/>
    </sheetView>
  </sheetViews>
  <sheetFormatPr defaultColWidth="9.140625" defaultRowHeight="15"/>
  <cols>
    <col min="1" max="1" width="35.00390625" style="0" bestFit="1" customWidth="1"/>
    <col min="2" max="2" width="26.57421875" style="0" customWidth="1"/>
    <col min="3" max="3" width="13.8515625" style="0" customWidth="1"/>
    <col min="4" max="4" width="13.7109375" style="0" customWidth="1"/>
    <col min="5" max="5" width="12.57421875" style="0" customWidth="1"/>
    <col min="6" max="6" width="13.57421875" style="0" customWidth="1"/>
    <col min="7" max="7" width="13.00390625" style="0" customWidth="1"/>
    <col min="8" max="8" width="13.8515625" style="0" customWidth="1"/>
    <col min="11" max="11" width="15.28125" style="0" bestFit="1" customWidth="1"/>
    <col min="12" max="12" width="17.00390625" style="0" bestFit="1" customWidth="1"/>
    <col min="13" max="13" width="13.8515625" style="0" bestFit="1" customWidth="1"/>
    <col min="14" max="14" width="13.28125" style="0" bestFit="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8.75">
      <c r="A2" s="2" t="s">
        <v>0</v>
      </c>
      <c r="B2" s="3"/>
      <c r="C2" s="1"/>
      <c r="D2" s="1"/>
      <c r="E2" s="1"/>
      <c r="F2" s="1"/>
      <c r="G2" s="1"/>
      <c r="H2" s="1"/>
    </row>
    <row r="3" spans="1:8" ht="18.75">
      <c r="A3" s="2"/>
      <c r="B3" s="3"/>
      <c r="C3" s="1"/>
      <c r="D3" s="1"/>
      <c r="E3" s="1"/>
      <c r="F3" s="1"/>
      <c r="G3" s="1"/>
      <c r="H3" s="1"/>
    </row>
    <row r="4" spans="1:8" ht="18.75">
      <c r="A4" s="2" t="s">
        <v>51</v>
      </c>
      <c r="B4" s="3"/>
      <c r="C4" s="1"/>
      <c r="D4" s="1"/>
      <c r="E4" s="1"/>
      <c r="F4" s="1"/>
      <c r="G4" s="1"/>
      <c r="H4" s="1"/>
    </row>
    <row r="5" spans="1:8" ht="18.75">
      <c r="A5" s="2"/>
      <c r="B5" s="3"/>
      <c r="C5" s="1"/>
      <c r="D5" s="1"/>
      <c r="E5" s="1"/>
      <c r="F5" s="1"/>
      <c r="G5" s="1"/>
      <c r="H5" s="1"/>
    </row>
    <row r="6" spans="1:8" ht="15.75">
      <c r="A6" s="1"/>
      <c r="B6" s="1"/>
      <c r="C6" s="1"/>
      <c r="D6" s="1"/>
      <c r="E6" s="1"/>
      <c r="F6" s="1"/>
      <c r="G6" s="1"/>
      <c r="H6" s="4" t="s">
        <v>2</v>
      </c>
    </row>
    <row r="7" spans="1:8" ht="15.75">
      <c r="A7" s="126" t="s">
        <v>3</v>
      </c>
      <c r="B7" s="127"/>
      <c r="C7" s="130" t="s">
        <v>4</v>
      </c>
      <c r="D7" s="130"/>
      <c r="E7" s="130" t="s">
        <v>5</v>
      </c>
      <c r="F7" s="130"/>
      <c r="G7" s="130" t="s">
        <v>6</v>
      </c>
      <c r="H7" s="130"/>
    </row>
    <row r="8" spans="1:8" ht="31.5">
      <c r="A8" s="128"/>
      <c r="B8" s="129"/>
      <c r="C8" s="5" t="s">
        <v>7</v>
      </c>
      <c r="D8" s="5" t="s">
        <v>8</v>
      </c>
      <c r="E8" s="5" t="s">
        <v>9</v>
      </c>
      <c r="F8" s="5" t="s">
        <v>10</v>
      </c>
      <c r="G8" s="130"/>
      <c r="H8" s="130"/>
    </row>
    <row r="9" spans="1:8" ht="15">
      <c r="A9" s="35" t="s">
        <v>11</v>
      </c>
      <c r="B9" s="36"/>
      <c r="C9" s="9">
        <v>12529500</v>
      </c>
      <c r="D9" s="9">
        <v>12529500</v>
      </c>
      <c r="E9" s="40">
        <v>2062895.53</v>
      </c>
      <c r="F9" s="40">
        <v>8847131.61</v>
      </c>
      <c r="G9" s="124">
        <f aca="true" t="shared" si="0" ref="G9:G16">D9-F9</f>
        <v>3682368.3900000006</v>
      </c>
      <c r="H9" s="125"/>
    </row>
    <row r="10" spans="1:14" ht="15">
      <c r="A10" s="33" t="s">
        <v>12</v>
      </c>
      <c r="B10" s="34"/>
      <c r="C10" s="9">
        <v>8776000</v>
      </c>
      <c r="D10" s="9">
        <v>8776000</v>
      </c>
      <c r="E10" s="40">
        <v>1406870.59</v>
      </c>
      <c r="F10" s="40">
        <v>6011525.87</v>
      </c>
      <c r="G10" s="124">
        <f t="shared" si="0"/>
        <v>2764474.13</v>
      </c>
      <c r="H10" s="125"/>
      <c r="K10" s="39"/>
      <c r="L10" s="39"/>
      <c r="M10" s="39"/>
      <c r="N10" s="39"/>
    </row>
    <row r="11" spans="1:11" ht="15">
      <c r="A11" s="6" t="s">
        <v>13</v>
      </c>
      <c r="B11" s="7"/>
      <c r="C11" s="8">
        <v>120000</v>
      </c>
      <c r="D11" s="8">
        <v>120000</v>
      </c>
      <c r="E11" s="40">
        <v>25079.13</v>
      </c>
      <c r="F11" s="40">
        <v>92237.61</v>
      </c>
      <c r="G11" s="124">
        <f t="shared" si="0"/>
        <v>27762.39</v>
      </c>
      <c r="H11" s="125"/>
      <c r="K11" s="39"/>
    </row>
    <row r="12" spans="1:12" ht="15">
      <c r="A12" s="6" t="s">
        <v>14</v>
      </c>
      <c r="B12" s="7"/>
      <c r="C12" s="8">
        <v>20000</v>
      </c>
      <c r="D12" s="8">
        <v>20000</v>
      </c>
      <c r="E12" s="40">
        <v>2759.46</v>
      </c>
      <c r="F12" s="40">
        <v>6439.38</v>
      </c>
      <c r="G12" s="124">
        <f t="shared" si="0"/>
        <v>13560.619999999999</v>
      </c>
      <c r="H12" s="125"/>
      <c r="K12" s="39"/>
      <c r="L12" s="39"/>
    </row>
    <row r="13" spans="1:12" ht="15">
      <c r="A13" s="6" t="s">
        <v>15</v>
      </c>
      <c r="B13" s="7"/>
      <c r="C13" s="9">
        <v>11757500</v>
      </c>
      <c r="D13" s="9">
        <v>11757500</v>
      </c>
      <c r="E13" s="40">
        <v>383072.85</v>
      </c>
      <c r="F13" s="40">
        <v>818466.2</v>
      </c>
      <c r="G13" s="124">
        <f t="shared" si="0"/>
        <v>10939033.8</v>
      </c>
      <c r="H13" s="125"/>
      <c r="K13" s="39"/>
      <c r="L13" s="39"/>
    </row>
    <row r="14" spans="1:12" ht="15">
      <c r="A14" s="6" t="s">
        <v>16</v>
      </c>
      <c r="B14" s="7"/>
      <c r="C14" s="9">
        <v>2800000</v>
      </c>
      <c r="D14" s="9">
        <v>2800000</v>
      </c>
      <c r="E14" s="40">
        <v>500742.34</v>
      </c>
      <c r="F14" s="40">
        <v>1820096.98</v>
      </c>
      <c r="G14" s="124">
        <f t="shared" si="0"/>
        <v>979903.02</v>
      </c>
      <c r="H14" s="125"/>
      <c r="K14" s="44"/>
      <c r="L14" s="39"/>
    </row>
    <row r="15" spans="1:13" ht="15">
      <c r="A15" s="6" t="s">
        <v>17</v>
      </c>
      <c r="B15" s="7"/>
      <c r="C15" s="8">
        <v>0</v>
      </c>
      <c r="D15" s="8">
        <v>0</v>
      </c>
      <c r="E15" s="40">
        <v>0</v>
      </c>
      <c r="F15" s="40">
        <v>0</v>
      </c>
      <c r="G15" s="124">
        <f t="shared" si="0"/>
        <v>0</v>
      </c>
      <c r="H15" s="125"/>
      <c r="K15" s="39"/>
      <c r="L15" s="39"/>
      <c r="M15" s="39"/>
    </row>
    <row r="16" spans="1:11" ht="15">
      <c r="A16" s="10" t="s">
        <v>18</v>
      </c>
      <c r="B16" s="7"/>
      <c r="C16" s="9">
        <v>11037000</v>
      </c>
      <c r="D16" s="9">
        <v>11037000</v>
      </c>
      <c r="E16" s="40">
        <v>1847004.4</v>
      </c>
      <c r="F16" s="40">
        <v>7653398.08</v>
      </c>
      <c r="G16" s="124">
        <f t="shared" si="0"/>
        <v>3383601.92</v>
      </c>
      <c r="H16" s="125"/>
      <c r="K16" s="39"/>
    </row>
    <row r="17" spans="1:8" ht="15.75">
      <c r="A17" s="11" t="s">
        <v>19</v>
      </c>
      <c r="B17" s="7"/>
      <c r="C17" s="12">
        <v>47040000</v>
      </c>
      <c r="D17" s="12">
        <v>47040000</v>
      </c>
      <c r="E17" s="12">
        <f>SUM(E9:E16)</f>
        <v>6228424.300000001</v>
      </c>
      <c r="F17" s="12">
        <f>SUM(F9:F16)</f>
        <v>25249295.729999997</v>
      </c>
      <c r="G17" s="124">
        <f>SUM(G9:H16)</f>
        <v>21790704.270000003</v>
      </c>
      <c r="H17" s="125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12" ht="15.75">
      <c r="A19" s="131" t="s">
        <v>20</v>
      </c>
      <c r="B19" s="133" t="s">
        <v>21</v>
      </c>
      <c r="C19" s="134"/>
      <c r="D19" s="133" t="s">
        <v>22</v>
      </c>
      <c r="E19" s="134"/>
      <c r="F19" s="133" t="s">
        <v>23</v>
      </c>
      <c r="G19" s="134"/>
      <c r="H19" s="135" t="s">
        <v>24</v>
      </c>
      <c r="L19" s="38"/>
    </row>
    <row r="20" spans="1:8" ht="15.75">
      <c r="A20" s="132"/>
      <c r="B20" s="5" t="s">
        <v>7</v>
      </c>
      <c r="C20" s="5" t="s">
        <v>8</v>
      </c>
      <c r="D20" s="13" t="s">
        <v>25</v>
      </c>
      <c r="E20" s="13" t="s">
        <v>10</v>
      </c>
      <c r="F20" s="13" t="s">
        <v>25</v>
      </c>
      <c r="G20" s="13" t="s">
        <v>10</v>
      </c>
      <c r="H20" s="136"/>
    </row>
    <row r="21" spans="1:8" ht="15">
      <c r="A21" s="14" t="s">
        <v>26</v>
      </c>
      <c r="B21" s="15">
        <v>18500000</v>
      </c>
      <c r="C21" s="15">
        <v>18500000</v>
      </c>
      <c r="D21" s="42">
        <v>3807383.54</v>
      </c>
      <c r="E21" s="42">
        <v>12435894.65</v>
      </c>
      <c r="F21" s="42">
        <v>3807383.54</v>
      </c>
      <c r="G21" s="42">
        <v>12435894.65</v>
      </c>
      <c r="H21" s="16">
        <f>C21-E21</f>
        <v>6064105.35</v>
      </c>
    </row>
    <row r="22" spans="1:13" ht="15">
      <c r="A22" s="14" t="s">
        <v>27</v>
      </c>
      <c r="B22" s="15">
        <v>4300000</v>
      </c>
      <c r="C22" s="15">
        <v>4300000</v>
      </c>
      <c r="D22" s="42">
        <v>801586.08</v>
      </c>
      <c r="E22" s="42">
        <v>2613109.44</v>
      </c>
      <c r="F22" s="42">
        <v>801586.08</v>
      </c>
      <c r="G22" s="42">
        <v>2613109.44</v>
      </c>
      <c r="H22" s="16">
        <f>C22-E22</f>
        <v>1686890.56</v>
      </c>
      <c r="K22" s="45"/>
      <c r="L22" s="47"/>
      <c r="M22" s="46"/>
    </row>
    <row r="23" spans="1:8" ht="15">
      <c r="A23" s="14" t="s">
        <v>28</v>
      </c>
      <c r="B23" s="37">
        <v>2912000</v>
      </c>
      <c r="C23" s="37">
        <v>2912000</v>
      </c>
      <c r="D23" s="42">
        <v>450543.3</v>
      </c>
      <c r="E23" s="42">
        <v>1652947.3</v>
      </c>
      <c r="F23" s="42">
        <v>449991.21</v>
      </c>
      <c r="G23" s="42">
        <v>1441666.22</v>
      </c>
      <c r="H23" s="16">
        <f>C23-E23</f>
        <v>1259052.7</v>
      </c>
    </row>
    <row r="24" spans="1:11" ht="15">
      <c r="A24" s="14" t="s">
        <v>29</v>
      </c>
      <c r="B24" s="37">
        <v>21328000</v>
      </c>
      <c r="C24" s="37">
        <v>21328000</v>
      </c>
      <c r="D24" s="42">
        <v>292280.91</v>
      </c>
      <c r="E24" s="42">
        <v>770859.19</v>
      </c>
      <c r="F24" s="42">
        <v>285099.48</v>
      </c>
      <c r="G24" s="42">
        <v>755775.59</v>
      </c>
      <c r="H24" s="16">
        <f>C24-E24</f>
        <v>20557140.81</v>
      </c>
      <c r="K24" s="44"/>
    </row>
    <row r="25" spans="1:8" ht="15.75">
      <c r="A25" s="17" t="s">
        <v>19</v>
      </c>
      <c r="B25" s="18">
        <v>47040000</v>
      </c>
      <c r="C25" s="18">
        <v>47040000</v>
      </c>
      <c r="D25" s="43">
        <f>SUM(D21:D24)</f>
        <v>5351793.83</v>
      </c>
      <c r="E25" s="43">
        <f>SUM(E21:E24)</f>
        <v>17472810.580000002</v>
      </c>
      <c r="F25" s="43">
        <f>SUM(F21:F24)</f>
        <v>5344060.3100000005</v>
      </c>
      <c r="G25" s="43">
        <f>SUM(G21:G24)</f>
        <v>17246445.900000002</v>
      </c>
      <c r="H25" s="16">
        <f>SUM(H21:H24)</f>
        <v>29567189.419999998</v>
      </c>
    </row>
    <row r="26" spans="1:12" ht="15">
      <c r="A26" s="19"/>
      <c r="B26" s="20"/>
      <c r="C26" s="20"/>
      <c r="D26" s="20"/>
      <c r="E26" s="20"/>
      <c r="F26" s="20"/>
      <c r="G26" s="20"/>
      <c r="H26" s="20"/>
      <c r="L26" s="41"/>
    </row>
    <row r="27" spans="1:8" ht="15">
      <c r="A27" s="21" t="s">
        <v>30</v>
      </c>
      <c r="B27" s="12">
        <v>0</v>
      </c>
      <c r="C27" s="12">
        <v>0</v>
      </c>
      <c r="D27" s="12">
        <v>3518595.56</v>
      </c>
      <c r="E27" s="12">
        <v>3518595.5609999993</v>
      </c>
      <c r="F27" s="22">
        <v>3672769.04</v>
      </c>
      <c r="G27" s="22">
        <v>3672769.0409999993</v>
      </c>
      <c r="H27" s="23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11" ht="15.75">
      <c r="A29" s="24" t="s">
        <v>31</v>
      </c>
      <c r="B29" s="25"/>
      <c r="C29" s="137" t="s">
        <v>32</v>
      </c>
      <c r="D29" s="137"/>
      <c r="E29" s="138"/>
      <c r="F29" s="138"/>
      <c r="G29" s="137" t="s">
        <v>32</v>
      </c>
      <c r="H29" s="137"/>
      <c r="K29" s="48"/>
    </row>
    <row r="30" spans="1:12" ht="15">
      <c r="A30" s="138"/>
      <c r="B30" s="138"/>
      <c r="C30" s="138"/>
      <c r="D30" s="138"/>
      <c r="E30" s="138"/>
      <c r="F30" s="138"/>
      <c r="G30" s="138"/>
      <c r="H30" s="138"/>
      <c r="K30" s="48"/>
      <c r="L30" s="48"/>
    </row>
    <row r="31" spans="1:8" ht="15.75">
      <c r="A31" s="141" t="s">
        <v>33</v>
      </c>
      <c r="B31" s="141"/>
      <c r="C31" s="142">
        <f>C32+C33</f>
        <v>35513990.75</v>
      </c>
      <c r="D31" s="142"/>
      <c r="E31" s="141" t="s">
        <v>34</v>
      </c>
      <c r="F31" s="141"/>
      <c r="G31" s="142">
        <f>G32+G33</f>
        <v>19495609.18</v>
      </c>
      <c r="H31" s="142"/>
    </row>
    <row r="32" spans="1:11" ht="15">
      <c r="A32" s="139" t="s">
        <v>35</v>
      </c>
      <c r="B32" s="139"/>
      <c r="C32" s="140">
        <v>25249295.73</v>
      </c>
      <c r="D32" s="140"/>
      <c r="E32" s="139" t="s">
        <v>36</v>
      </c>
      <c r="F32" s="139"/>
      <c r="G32" s="140">
        <v>17235763.65</v>
      </c>
      <c r="H32" s="140"/>
      <c r="K32" s="46"/>
    </row>
    <row r="33" spans="1:8" ht="15">
      <c r="A33" s="139" t="s">
        <v>37</v>
      </c>
      <c r="B33" s="139"/>
      <c r="C33" s="140">
        <v>10264695.02</v>
      </c>
      <c r="D33" s="140"/>
      <c r="E33" s="139" t="s">
        <v>37</v>
      </c>
      <c r="F33" s="139"/>
      <c r="G33" s="140">
        <v>2259845.53</v>
      </c>
      <c r="H33" s="140"/>
    </row>
    <row r="34" spans="1:8" ht="15">
      <c r="A34" s="139"/>
      <c r="B34" s="139"/>
      <c r="C34" s="138"/>
      <c r="D34" s="138"/>
      <c r="E34" s="139" t="s">
        <v>38</v>
      </c>
      <c r="F34" s="139"/>
      <c r="G34" s="140"/>
      <c r="H34" s="140"/>
    </row>
    <row r="35" spans="1:11" ht="15">
      <c r="A35" s="139"/>
      <c r="B35" s="139"/>
      <c r="C35" s="138"/>
      <c r="D35" s="138"/>
      <c r="E35" s="139"/>
      <c r="F35" s="139"/>
      <c r="G35" s="138"/>
      <c r="H35" s="138"/>
      <c r="K35" s="32"/>
    </row>
    <row r="36" spans="1:11" ht="15.75">
      <c r="A36" s="141" t="s">
        <v>39</v>
      </c>
      <c r="B36" s="141"/>
      <c r="C36" s="142">
        <v>123281981.03</v>
      </c>
      <c r="D36" s="142"/>
      <c r="E36" s="141" t="s">
        <v>40</v>
      </c>
      <c r="F36" s="141"/>
      <c r="G36" s="142">
        <f>G38+G37+G39</f>
        <v>139300362.6</v>
      </c>
      <c r="H36" s="142"/>
      <c r="K36" s="32"/>
    </row>
    <row r="37" spans="1:11" ht="15">
      <c r="A37" s="139" t="s">
        <v>41</v>
      </c>
      <c r="B37" s="139"/>
      <c r="C37" s="140">
        <v>0</v>
      </c>
      <c r="D37" s="140"/>
      <c r="E37" s="139" t="s">
        <v>41</v>
      </c>
      <c r="F37" s="139"/>
      <c r="G37" s="140">
        <v>0</v>
      </c>
      <c r="H37" s="140"/>
      <c r="K37" s="41"/>
    </row>
    <row r="38" spans="1:8" ht="15">
      <c r="A38" s="139" t="s">
        <v>42</v>
      </c>
      <c r="B38" s="139"/>
      <c r="C38" s="140">
        <v>13587.69</v>
      </c>
      <c r="D38" s="140"/>
      <c r="E38" s="139" t="s">
        <v>42</v>
      </c>
      <c r="F38" s="139"/>
      <c r="G38" s="140">
        <v>18433.13</v>
      </c>
      <c r="H38" s="140"/>
    </row>
    <row r="39" spans="1:13" ht="15">
      <c r="A39" s="139" t="s">
        <v>43</v>
      </c>
      <c r="B39" s="139"/>
      <c r="C39" s="140">
        <v>123268393.34</v>
      </c>
      <c r="D39" s="140"/>
      <c r="E39" s="139" t="s">
        <v>43</v>
      </c>
      <c r="F39" s="139"/>
      <c r="G39" s="140">
        <v>139281929.47</v>
      </c>
      <c r="H39" s="140"/>
      <c r="K39" s="41"/>
      <c r="L39" s="41"/>
      <c r="M39" s="41"/>
    </row>
    <row r="40" spans="1:12" ht="15">
      <c r="A40" s="139"/>
      <c r="B40" s="139"/>
      <c r="C40" s="138"/>
      <c r="D40" s="138"/>
      <c r="E40" s="138"/>
      <c r="F40" s="138"/>
      <c r="G40" s="138"/>
      <c r="H40" s="138"/>
      <c r="L40" s="49"/>
    </row>
    <row r="41" spans="1:8" ht="15.75">
      <c r="A41" s="141" t="s">
        <v>44</v>
      </c>
      <c r="B41" s="141"/>
      <c r="C41" s="142">
        <f>C36+C31</f>
        <v>158795971.78</v>
      </c>
      <c r="D41" s="142"/>
      <c r="E41" s="138"/>
      <c r="F41" s="138"/>
      <c r="G41" s="142">
        <f>G31+G36</f>
        <v>158795971.78</v>
      </c>
      <c r="H41" s="142"/>
    </row>
    <row r="42" spans="1:8" ht="15">
      <c r="A42" s="26" t="s">
        <v>45</v>
      </c>
      <c r="B42" s="1"/>
      <c r="C42" s="1"/>
      <c r="D42" s="1"/>
      <c r="E42" s="1"/>
      <c r="F42" s="1"/>
      <c r="G42" s="1"/>
      <c r="H42" s="1"/>
    </row>
    <row r="43" spans="1:8" ht="15.75">
      <c r="A43" s="27"/>
      <c r="B43" s="27"/>
      <c r="C43" s="27"/>
      <c r="D43" s="27"/>
      <c r="E43" s="27"/>
      <c r="F43" s="27"/>
      <c r="G43" s="27"/>
      <c r="H43" s="27"/>
    </row>
    <row r="44" spans="1:8" ht="15.75">
      <c r="A44" s="27"/>
      <c r="B44" s="27"/>
      <c r="C44" s="27"/>
      <c r="D44" s="27"/>
      <c r="E44" s="27"/>
      <c r="F44" s="27"/>
      <c r="G44" s="27"/>
      <c r="H44" s="27"/>
    </row>
    <row r="45" spans="1:8" ht="15">
      <c r="A45" s="28"/>
      <c r="B45" s="29"/>
      <c r="C45" s="29"/>
      <c r="D45" s="29"/>
      <c r="E45" s="29"/>
      <c r="F45" s="29"/>
      <c r="G45" s="29"/>
      <c r="H45" s="29"/>
    </row>
    <row r="46" spans="1:8" ht="15.75">
      <c r="A46" s="30" t="s">
        <v>46</v>
      </c>
      <c r="B46" s="31"/>
      <c r="C46" s="143" t="s">
        <v>47</v>
      </c>
      <c r="D46" s="143"/>
      <c r="E46" s="27"/>
      <c r="F46" s="143" t="s">
        <v>48</v>
      </c>
      <c r="G46" s="143"/>
      <c r="H46" s="143"/>
    </row>
    <row r="52" ht="15">
      <c r="F52" s="32"/>
    </row>
    <row r="54" ht="15">
      <c r="F54" s="32"/>
    </row>
  </sheetData>
  <mergeCells count="71">
    <mergeCell ref="G39:H39"/>
    <mergeCell ref="E40:F40"/>
    <mergeCell ref="G40:H40"/>
    <mergeCell ref="A40:B40"/>
    <mergeCell ref="C40:D40"/>
    <mergeCell ref="A39:B39"/>
    <mergeCell ref="C39:D39"/>
    <mergeCell ref="E39:F39"/>
    <mergeCell ref="C46:D46"/>
    <mergeCell ref="F46:H46"/>
    <mergeCell ref="A41:B41"/>
    <mergeCell ref="C41:D41"/>
    <mergeCell ref="E41:F41"/>
    <mergeCell ref="G41:H41"/>
    <mergeCell ref="A37:B37"/>
    <mergeCell ref="C37:D37"/>
    <mergeCell ref="E37:F37"/>
    <mergeCell ref="G37:H37"/>
    <mergeCell ref="A38:B38"/>
    <mergeCell ref="C38:D38"/>
    <mergeCell ref="E38:F38"/>
    <mergeCell ref="G38:H38"/>
    <mergeCell ref="A36:B36"/>
    <mergeCell ref="C36:D36"/>
    <mergeCell ref="E36:F36"/>
    <mergeCell ref="G36:H36"/>
    <mergeCell ref="A33:B33"/>
    <mergeCell ref="A35:B35"/>
    <mergeCell ref="C35:D35"/>
    <mergeCell ref="E35:F35"/>
    <mergeCell ref="G35:H35"/>
    <mergeCell ref="C31:D31"/>
    <mergeCell ref="G33:H33"/>
    <mergeCell ref="A34:B34"/>
    <mergeCell ref="C34:D34"/>
    <mergeCell ref="E34:F34"/>
    <mergeCell ref="G34:H34"/>
    <mergeCell ref="C33:D33"/>
    <mergeCell ref="E33:F33"/>
    <mergeCell ref="A32:B32"/>
    <mergeCell ref="A31:B31"/>
    <mergeCell ref="G32:H32"/>
    <mergeCell ref="C32:D32"/>
    <mergeCell ref="E32:F32"/>
    <mergeCell ref="E31:F31"/>
    <mergeCell ref="G31:H31"/>
    <mergeCell ref="C30:D30"/>
    <mergeCell ref="F19:G19"/>
    <mergeCell ref="G30:H30"/>
    <mergeCell ref="E29:F29"/>
    <mergeCell ref="E30:F30"/>
    <mergeCell ref="B19:C19"/>
    <mergeCell ref="C29:D29"/>
    <mergeCell ref="A30:B30"/>
    <mergeCell ref="G29:H29"/>
    <mergeCell ref="A7:B8"/>
    <mergeCell ref="C7:D7"/>
    <mergeCell ref="E7:F7"/>
    <mergeCell ref="G7:H8"/>
    <mergeCell ref="A19:A20"/>
    <mergeCell ref="G9:H9"/>
    <mergeCell ref="G15:H15"/>
    <mergeCell ref="G17:H17"/>
    <mergeCell ref="H19:H20"/>
    <mergeCell ref="G10:H10"/>
    <mergeCell ref="G11:H11"/>
    <mergeCell ref="G12:H12"/>
    <mergeCell ref="D19:E19"/>
    <mergeCell ref="G14:H14"/>
    <mergeCell ref="G16:H16"/>
    <mergeCell ref="G13:H1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="115" zoomScaleNormal="115" workbookViewId="0" topLeftCell="A19">
      <selection activeCell="F11" sqref="F11"/>
    </sheetView>
  </sheetViews>
  <sheetFormatPr defaultColWidth="9.140625" defaultRowHeight="15"/>
  <cols>
    <col min="1" max="1" width="35.00390625" style="0" bestFit="1" customWidth="1"/>
    <col min="2" max="2" width="26.57421875" style="0" customWidth="1"/>
    <col min="3" max="3" width="13.8515625" style="0" customWidth="1"/>
    <col min="4" max="4" width="13.7109375" style="0" customWidth="1"/>
    <col min="5" max="5" width="12.57421875" style="0" customWidth="1"/>
    <col min="6" max="6" width="13.57421875" style="0" customWidth="1"/>
    <col min="7" max="7" width="13.00390625" style="0" customWidth="1"/>
    <col min="8" max="8" width="13.8515625" style="0" customWidth="1"/>
    <col min="9" max="9" width="16.7109375" style="50" customWidth="1"/>
    <col min="10" max="10" width="20.28125" style="50" customWidth="1"/>
    <col min="11" max="11" width="17.7109375" style="50" bestFit="1" customWidth="1"/>
    <col min="12" max="12" width="17.00390625" style="50" bestFit="1" customWidth="1"/>
    <col min="13" max="13" width="14.00390625" style="50" bestFit="1" customWidth="1"/>
    <col min="14" max="14" width="13.28125" style="0" bestFit="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8.75">
      <c r="A2" s="2" t="s">
        <v>0</v>
      </c>
      <c r="B2" s="3"/>
      <c r="C2" s="1"/>
      <c r="D2" s="1"/>
      <c r="E2" s="1"/>
      <c r="F2" s="1"/>
      <c r="G2" s="1"/>
      <c r="H2" s="1"/>
    </row>
    <row r="3" spans="1:8" ht="18.75">
      <c r="A3" s="2"/>
      <c r="B3" s="3"/>
      <c r="C3" s="1"/>
      <c r="D3" s="1"/>
      <c r="E3" s="1"/>
      <c r="F3" s="1"/>
      <c r="G3" s="1"/>
      <c r="H3" s="1"/>
    </row>
    <row r="4" spans="1:8" ht="18.75">
      <c r="A4" s="2" t="s">
        <v>52</v>
      </c>
      <c r="B4" s="3"/>
      <c r="C4" s="1"/>
      <c r="D4" s="1"/>
      <c r="E4" s="1"/>
      <c r="F4" s="1"/>
      <c r="G4" s="1"/>
      <c r="H4" s="1"/>
    </row>
    <row r="5" spans="1:8" ht="18.75">
      <c r="A5" s="2"/>
      <c r="B5" s="3"/>
      <c r="C5" s="1"/>
      <c r="D5" s="1"/>
      <c r="E5" s="1"/>
      <c r="F5" s="1"/>
      <c r="G5" s="1"/>
      <c r="H5" s="1"/>
    </row>
    <row r="6" spans="1:8" ht="15.75">
      <c r="A6" s="1"/>
      <c r="B6" s="1"/>
      <c r="C6" s="1"/>
      <c r="D6" s="1"/>
      <c r="E6" s="1"/>
      <c r="F6" s="1"/>
      <c r="G6" s="1"/>
      <c r="H6" s="4" t="s">
        <v>2</v>
      </c>
    </row>
    <row r="7" spans="1:8" ht="15.75">
      <c r="A7" s="126" t="s">
        <v>3</v>
      </c>
      <c r="B7" s="127"/>
      <c r="C7" s="130" t="s">
        <v>4</v>
      </c>
      <c r="D7" s="130"/>
      <c r="E7" s="130" t="s">
        <v>5</v>
      </c>
      <c r="F7" s="130"/>
      <c r="G7" s="130" t="s">
        <v>6</v>
      </c>
      <c r="H7" s="130"/>
    </row>
    <row r="8" spans="1:8" ht="31.5">
      <c r="A8" s="128"/>
      <c r="B8" s="129"/>
      <c r="C8" s="5" t="s">
        <v>7</v>
      </c>
      <c r="D8" s="5" t="s">
        <v>8</v>
      </c>
      <c r="E8" s="5" t="s">
        <v>9</v>
      </c>
      <c r="F8" s="5" t="s">
        <v>10</v>
      </c>
      <c r="G8" s="130"/>
      <c r="H8" s="130"/>
    </row>
    <row r="9" spans="1:11" ht="15">
      <c r="A9" s="35" t="s">
        <v>11</v>
      </c>
      <c r="B9" s="36"/>
      <c r="C9" s="9">
        <v>12529500</v>
      </c>
      <c r="D9" s="9">
        <v>12529500</v>
      </c>
      <c r="E9" s="40">
        <v>2095441.3</v>
      </c>
      <c r="F9" s="40">
        <v>10942572.91</v>
      </c>
      <c r="G9" s="124">
        <f aca="true" t="shared" si="0" ref="G9:G16">D9-F9</f>
        <v>1586927.0899999999</v>
      </c>
      <c r="H9" s="125"/>
      <c r="K9" s="51"/>
    </row>
    <row r="10" spans="1:14" ht="15">
      <c r="A10" s="33" t="s">
        <v>12</v>
      </c>
      <c r="B10" s="34"/>
      <c r="C10" s="9">
        <v>8776000</v>
      </c>
      <c r="D10" s="9">
        <v>8776000</v>
      </c>
      <c r="E10" s="40">
        <v>1426390.62</v>
      </c>
      <c r="F10" s="40">
        <v>7437916.49</v>
      </c>
      <c r="G10" s="124">
        <f t="shared" si="0"/>
        <v>1338083.5099999998</v>
      </c>
      <c r="H10" s="125"/>
      <c r="K10" s="52"/>
      <c r="L10" s="52"/>
      <c r="M10" s="52"/>
      <c r="N10" s="39"/>
    </row>
    <row r="11" spans="1:11" ht="15">
      <c r="A11" s="6" t="s">
        <v>13</v>
      </c>
      <c r="B11" s="7"/>
      <c r="C11" s="8">
        <v>120000</v>
      </c>
      <c r="D11" s="8">
        <v>120000</v>
      </c>
      <c r="E11" s="40">
        <v>25696</v>
      </c>
      <c r="F11" s="40">
        <v>117933.61</v>
      </c>
      <c r="G11" s="124">
        <f t="shared" si="0"/>
        <v>2066.3899999999994</v>
      </c>
      <c r="H11" s="125"/>
      <c r="K11" s="52"/>
    </row>
    <row r="12" spans="1:12" ht="15">
      <c r="A12" s="6" t="s">
        <v>14</v>
      </c>
      <c r="B12" s="7"/>
      <c r="C12" s="8">
        <v>20000</v>
      </c>
      <c r="D12" s="8">
        <v>20000</v>
      </c>
      <c r="E12" s="40">
        <v>1285.65</v>
      </c>
      <c r="F12" s="40">
        <v>7725.03</v>
      </c>
      <c r="G12" s="124">
        <f t="shared" si="0"/>
        <v>12274.970000000001</v>
      </c>
      <c r="H12" s="125"/>
      <c r="K12" s="52"/>
      <c r="L12" s="52"/>
    </row>
    <row r="13" spans="1:12" ht="15">
      <c r="A13" s="6" t="s">
        <v>15</v>
      </c>
      <c r="B13" s="7"/>
      <c r="C13" s="9">
        <v>11757500</v>
      </c>
      <c r="D13" s="9">
        <v>11757500</v>
      </c>
      <c r="E13" s="40">
        <v>1640840.41</v>
      </c>
      <c r="F13" s="40">
        <v>2459306.61</v>
      </c>
      <c r="G13" s="124">
        <f t="shared" si="0"/>
        <v>9298193.39</v>
      </c>
      <c r="H13" s="125"/>
      <c r="K13" s="52"/>
      <c r="L13" s="52"/>
    </row>
    <row r="14" spans="1:12" ht="15">
      <c r="A14" s="6" t="s">
        <v>16</v>
      </c>
      <c r="B14" s="7"/>
      <c r="C14" s="9">
        <v>2800000</v>
      </c>
      <c r="D14" s="9">
        <v>2800000</v>
      </c>
      <c r="E14" s="40">
        <v>140029.32</v>
      </c>
      <c r="F14" s="40">
        <v>1960126.3</v>
      </c>
      <c r="G14" s="124">
        <f t="shared" si="0"/>
        <v>839873.7</v>
      </c>
      <c r="H14" s="125"/>
      <c r="K14" s="53"/>
      <c r="L14" s="52"/>
    </row>
    <row r="15" spans="1:13" ht="15">
      <c r="A15" s="6" t="s">
        <v>17</v>
      </c>
      <c r="B15" s="7"/>
      <c r="C15" s="8">
        <v>0</v>
      </c>
      <c r="D15" s="8">
        <v>0</v>
      </c>
      <c r="E15" s="40">
        <v>0</v>
      </c>
      <c r="F15" s="40">
        <v>0</v>
      </c>
      <c r="G15" s="124">
        <f t="shared" si="0"/>
        <v>0</v>
      </c>
      <c r="H15" s="125"/>
      <c r="K15" s="52"/>
      <c r="L15" s="52"/>
      <c r="M15" s="52"/>
    </row>
    <row r="16" spans="1:11" ht="15">
      <c r="A16" s="10" t="s">
        <v>18</v>
      </c>
      <c r="B16" s="7"/>
      <c r="C16" s="9">
        <v>11037000</v>
      </c>
      <c r="D16" s="9">
        <v>11037000</v>
      </c>
      <c r="E16" s="40">
        <v>1868939.96</v>
      </c>
      <c r="F16" s="40">
        <v>9522338.04</v>
      </c>
      <c r="G16" s="124">
        <f t="shared" si="0"/>
        <v>1514661.960000001</v>
      </c>
      <c r="H16" s="125"/>
      <c r="K16" s="52"/>
    </row>
    <row r="17" spans="1:10" ht="15.75">
      <c r="A17" s="11" t="s">
        <v>19</v>
      </c>
      <c r="B17" s="7"/>
      <c r="C17" s="12">
        <v>47040000</v>
      </c>
      <c r="D17" s="12">
        <v>47040000</v>
      </c>
      <c r="E17" s="12">
        <f>SUM(E9:E16)</f>
        <v>7198623.26</v>
      </c>
      <c r="F17" s="12">
        <f>SUM(F9:F16)</f>
        <v>32447918.99</v>
      </c>
      <c r="G17" s="124">
        <f>SUM(G9:H16)</f>
        <v>14592081.010000002</v>
      </c>
      <c r="H17" s="125"/>
      <c r="J17" s="59"/>
    </row>
    <row r="18" spans="1:12" ht="15">
      <c r="A18" s="1"/>
      <c r="B18" s="1"/>
      <c r="C18" s="1"/>
      <c r="D18" s="1"/>
      <c r="E18" s="1"/>
      <c r="F18" s="1"/>
      <c r="G18" s="1"/>
      <c r="H18" s="1"/>
      <c r="K18" s="52"/>
      <c r="L18" s="52"/>
    </row>
    <row r="19" spans="1:12" ht="15.75">
      <c r="A19" s="131" t="s">
        <v>20</v>
      </c>
      <c r="B19" s="133" t="s">
        <v>21</v>
      </c>
      <c r="C19" s="134"/>
      <c r="D19" s="133" t="s">
        <v>22</v>
      </c>
      <c r="E19" s="134"/>
      <c r="F19" s="133" t="s">
        <v>23</v>
      </c>
      <c r="G19" s="144"/>
      <c r="H19" s="130" t="s">
        <v>24</v>
      </c>
      <c r="K19" s="52"/>
      <c r="L19" s="53"/>
    </row>
    <row r="20" spans="1:13" ht="15.75">
      <c r="A20" s="132"/>
      <c r="B20" s="5" t="s">
        <v>7</v>
      </c>
      <c r="C20" s="5" t="s">
        <v>8</v>
      </c>
      <c r="D20" s="13" t="s">
        <v>25</v>
      </c>
      <c r="E20" s="13" t="s">
        <v>10</v>
      </c>
      <c r="F20" s="13" t="s">
        <v>25</v>
      </c>
      <c r="G20" s="64" t="s">
        <v>10</v>
      </c>
      <c r="H20" s="130"/>
      <c r="I20" s="54"/>
      <c r="K20" s="52"/>
      <c r="L20" s="52"/>
      <c r="M20" s="52"/>
    </row>
    <row r="21" spans="1:11" ht="15">
      <c r="A21" s="14" t="s">
        <v>26</v>
      </c>
      <c r="B21" s="15">
        <v>18500000</v>
      </c>
      <c r="C21" s="15">
        <v>18500000</v>
      </c>
      <c r="D21" s="42">
        <v>3119537.61</v>
      </c>
      <c r="E21" s="42">
        <v>15555432.26</v>
      </c>
      <c r="F21" s="42">
        <v>3119537.61</v>
      </c>
      <c r="G21" s="65">
        <v>15555432.26</v>
      </c>
      <c r="H21" s="16">
        <f>C21-E21</f>
        <v>2944567.74</v>
      </c>
      <c r="K21" s="55"/>
    </row>
    <row r="22" spans="1:13" ht="15">
      <c r="A22" s="14" t="s">
        <v>27</v>
      </c>
      <c r="B22" s="15">
        <v>4300000</v>
      </c>
      <c r="C22" s="15">
        <v>4300000</v>
      </c>
      <c r="D22" s="42">
        <v>658610.05</v>
      </c>
      <c r="E22" s="42">
        <v>3271719.49</v>
      </c>
      <c r="F22" s="42">
        <v>658610.05</v>
      </c>
      <c r="G22" s="65">
        <v>3271719.49</v>
      </c>
      <c r="H22" s="16">
        <f>C22-E22</f>
        <v>1028280.5099999998</v>
      </c>
      <c r="K22" s="56"/>
      <c r="L22" s="57"/>
      <c r="M22" s="58"/>
    </row>
    <row r="23" spans="1:11" ht="15">
      <c r="A23" s="14" t="s">
        <v>28</v>
      </c>
      <c r="B23" s="37">
        <v>2912000</v>
      </c>
      <c r="C23" s="37">
        <v>2912000</v>
      </c>
      <c r="D23" s="42">
        <v>424817.9</v>
      </c>
      <c r="E23" s="42">
        <v>2077765.2</v>
      </c>
      <c r="F23" s="42">
        <v>424949.86</v>
      </c>
      <c r="G23" s="65">
        <v>1866616.08</v>
      </c>
      <c r="H23" s="16">
        <f>C23-E23</f>
        <v>834234.8</v>
      </c>
      <c r="K23" s="52"/>
    </row>
    <row r="24" spans="1:11" ht="15">
      <c r="A24" s="14" t="s">
        <v>29</v>
      </c>
      <c r="B24" s="37">
        <v>21328000</v>
      </c>
      <c r="C24" s="37">
        <v>21328000</v>
      </c>
      <c r="D24" s="42">
        <v>164171.14</v>
      </c>
      <c r="E24" s="42">
        <v>935030.33</v>
      </c>
      <c r="F24" s="42">
        <v>166467.19</v>
      </c>
      <c r="G24" s="65">
        <v>922242.78</v>
      </c>
      <c r="H24" s="16">
        <f>C24-E24</f>
        <v>20392969.67</v>
      </c>
      <c r="K24" s="53"/>
    </row>
    <row r="25" spans="1:11" ht="15.75">
      <c r="A25" s="17" t="s">
        <v>19</v>
      </c>
      <c r="B25" s="18">
        <v>47040000</v>
      </c>
      <c r="C25" s="18">
        <v>47040000</v>
      </c>
      <c r="D25" s="43">
        <f>SUM(D21:D24)</f>
        <v>4367136.7</v>
      </c>
      <c r="E25" s="43">
        <f>SUM(E21:E24)</f>
        <v>21839947.279999997</v>
      </c>
      <c r="F25" s="43">
        <f>SUM(F21:F24)</f>
        <v>4369564.710000001</v>
      </c>
      <c r="G25" s="66">
        <f>SUM(G21:G24)</f>
        <v>21616010.61</v>
      </c>
      <c r="H25" s="16">
        <f>SUM(H21:H24)</f>
        <v>25200052.720000003</v>
      </c>
      <c r="K25" s="56"/>
    </row>
    <row r="26" spans="1:12" ht="15">
      <c r="A26" s="19"/>
      <c r="B26" s="20"/>
      <c r="C26" s="20"/>
      <c r="D26" s="20"/>
      <c r="E26" s="20"/>
      <c r="F26" s="20"/>
      <c r="G26" s="20"/>
      <c r="H26" s="25"/>
      <c r="L26" s="59"/>
    </row>
    <row r="27" spans="1:9" ht="15">
      <c r="A27" s="21" t="s">
        <v>30</v>
      </c>
      <c r="B27" s="12">
        <v>0</v>
      </c>
      <c r="C27" s="12">
        <v>0</v>
      </c>
      <c r="D27" s="12">
        <v>3518595.56</v>
      </c>
      <c r="E27" s="12">
        <v>3518595.5609999993</v>
      </c>
      <c r="F27" s="22">
        <v>3672769.04</v>
      </c>
      <c r="G27" s="22">
        <v>3672769.0409999993</v>
      </c>
      <c r="H27" s="23"/>
      <c r="I27" s="63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11" ht="15.75">
      <c r="A29" s="24" t="s">
        <v>31</v>
      </c>
      <c r="B29" s="25"/>
      <c r="C29" s="137" t="s">
        <v>32</v>
      </c>
      <c r="D29" s="137"/>
      <c r="E29" s="138"/>
      <c r="F29" s="138"/>
      <c r="G29" s="137" t="s">
        <v>32</v>
      </c>
      <c r="H29" s="137"/>
      <c r="I29" s="55"/>
      <c r="K29" s="58"/>
    </row>
    <row r="30" spans="1:12" ht="15">
      <c r="A30" s="138"/>
      <c r="B30" s="138"/>
      <c r="C30" s="138"/>
      <c r="D30" s="138"/>
      <c r="E30" s="138"/>
      <c r="F30" s="138"/>
      <c r="G30" s="138"/>
      <c r="H30" s="138"/>
      <c r="K30" s="60"/>
      <c r="L30" s="60"/>
    </row>
    <row r="31" spans="1:8" ht="15.75">
      <c r="A31" s="141" t="s">
        <v>33</v>
      </c>
      <c r="B31" s="141"/>
      <c r="C31" s="142">
        <f>C32+C33</f>
        <v>44144373.33</v>
      </c>
      <c r="D31" s="142"/>
      <c r="E31" s="141" t="s">
        <v>34</v>
      </c>
      <c r="F31" s="141"/>
      <c r="G31" s="142">
        <f>G32+G33</f>
        <v>24578441.61</v>
      </c>
      <c r="H31" s="142"/>
    </row>
    <row r="32" spans="1:11" ht="15">
      <c r="A32" s="139" t="s">
        <v>35</v>
      </c>
      <c r="B32" s="139"/>
      <c r="C32" s="140">
        <v>32447918.99</v>
      </c>
      <c r="D32" s="140"/>
      <c r="E32" s="139" t="s">
        <v>36</v>
      </c>
      <c r="F32" s="139"/>
      <c r="G32" s="140">
        <v>21605351.89</v>
      </c>
      <c r="H32" s="140"/>
      <c r="K32" s="61"/>
    </row>
    <row r="33" spans="1:11" ht="15">
      <c r="A33" s="139" t="s">
        <v>37</v>
      </c>
      <c r="B33" s="139"/>
      <c r="C33" s="140">
        <v>11696454.34</v>
      </c>
      <c r="D33" s="140"/>
      <c r="E33" s="139" t="s">
        <v>37</v>
      </c>
      <c r="F33" s="139"/>
      <c r="G33" s="140">
        <v>2973089.72</v>
      </c>
      <c r="H33" s="140"/>
      <c r="I33" s="58"/>
      <c r="J33" s="58"/>
      <c r="K33" s="61"/>
    </row>
    <row r="34" spans="1:11" ht="15">
      <c r="A34" s="139"/>
      <c r="B34" s="139"/>
      <c r="C34" s="138"/>
      <c r="D34" s="138"/>
      <c r="E34" s="139" t="s">
        <v>38</v>
      </c>
      <c r="F34" s="139"/>
      <c r="G34" s="140"/>
      <c r="H34" s="140"/>
      <c r="K34" s="61"/>
    </row>
    <row r="35" spans="1:11" ht="15">
      <c r="A35" s="139"/>
      <c r="B35" s="139"/>
      <c r="C35" s="138"/>
      <c r="D35" s="138"/>
      <c r="E35" s="139"/>
      <c r="F35" s="139"/>
      <c r="G35" s="138"/>
      <c r="H35" s="138"/>
      <c r="K35" s="54"/>
    </row>
    <row r="36" spans="1:11" ht="15.75">
      <c r="A36" s="141" t="s">
        <v>39</v>
      </c>
      <c r="B36" s="141"/>
      <c r="C36" s="142">
        <v>123281981.03</v>
      </c>
      <c r="D36" s="142"/>
      <c r="E36" s="141" t="s">
        <v>40</v>
      </c>
      <c r="F36" s="141"/>
      <c r="G36" s="142">
        <f>G38+G37+G39</f>
        <v>142847912.75</v>
      </c>
      <c r="H36" s="142"/>
      <c r="K36" s="54"/>
    </row>
    <row r="37" spans="1:11" ht="15">
      <c r="A37" s="139" t="s">
        <v>41</v>
      </c>
      <c r="B37" s="139"/>
      <c r="C37" s="140">
        <v>0</v>
      </c>
      <c r="D37" s="140"/>
      <c r="E37" s="139" t="s">
        <v>41</v>
      </c>
      <c r="F37" s="139"/>
      <c r="G37" s="140">
        <v>0</v>
      </c>
      <c r="H37" s="140"/>
      <c r="K37" s="59"/>
    </row>
    <row r="38" spans="1:11" ht="15">
      <c r="A38" s="139" t="s">
        <v>42</v>
      </c>
      <c r="B38" s="139"/>
      <c r="C38" s="140">
        <v>13587.69</v>
      </c>
      <c r="D38" s="140"/>
      <c r="E38" s="139" t="s">
        <v>42</v>
      </c>
      <c r="F38" s="139"/>
      <c r="G38" s="140">
        <v>7944.18</v>
      </c>
      <c r="H38" s="140"/>
      <c r="K38" s="58"/>
    </row>
    <row r="39" spans="1:13" ht="15">
      <c r="A39" s="139" t="s">
        <v>43</v>
      </c>
      <c r="B39" s="139"/>
      <c r="C39" s="140">
        <v>123268393.34</v>
      </c>
      <c r="D39" s="140"/>
      <c r="E39" s="139" t="s">
        <v>43</v>
      </c>
      <c r="F39" s="139"/>
      <c r="G39" s="140">
        <v>142839968.57</v>
      </c>
      <c r="H39" s="140"/>
      <c r="I39" s="58"/>
      <c r="K39" s="59"/>
      <c r="L39" s="59"/>
      <c r="M39" s="59"/>
    </row>
    <row r="40" spans="1:12" ht="15">
      <c r="A40" s="139"/>
      <c r="B40" s="139"/>
      <c r="C40" s="138"/>
      <c r="D40" s="138"/>
      <c r="E40" s="138"/>
      <c r="F40" s="138"/>
      <c r="G40" s="138"/>
      <c r="H40" s="138"/>
      <c r="L40" s="62"/>
    </row>
    <row r="41" spans="1:8" ht="15.75">
      <c r="A41" s="141" t="s">
        <v>44</v>
      </c>
      <c r="B41" s="141"/>
      <c r="C41" s="142">
        <f>C36+C31</f>
        <v>167426354.36</v>
      </c>
      <c r="D41" s="142"/>
      <c r="E41" s="138"/>
      <c r="F41" s="138"/>
      <c r="G41" s="142">
        <f>G31+G36</f>
        <v>167426354.36</v>
      </c>
      <c r="H41" s="142"/>
    </row>
    <row r="42" spans="1:12" ht="15">
      <c r="A42" s="26" t="s">
        <v>45</v>
      </c>
      <c r="B42" s="1"/>
      <c r="C42" s="1"/>
      <c r="D42" s="1"/>
      <c r="E42" s="1"/>
      <c r="F42" s="1"/>
      <c r="G42" s="1"/>
      <c r="H42" s="1"/>
      <c r="K42" s="58"/>
      <c r="L42" s="58"/>
    </row>
    <row r="43" spans="1:8" ht="15.75">
      <c r="A43" s="27"/>
      <c r="B43" s="27"/>
      <c r="C43" s="27"/>
      <c r="D43" s="27"/>
      <c r="E43" s="27"/>
      <c r="F43" s="27"/>
      <c r="G43" s="27"/>
      <c r="H43" s="27"/>
    </row>
    <row r="44" spans="1:11" ht="15.75">
      <c r="A44" s="27"/>
      <c r="B44" s="27"/>
      <c r="C44" s="27"/>
      <c r="D44" s="27"/>
      <c r="E44" s="27"/>
      <c r="F44" s="27"/>
      <c r="G44" s="27"/>
      <c r="H44" s="27"/>
      <c r="K44" s="59"/>
    </row>
    <row r="45" spans="1:8" ht="15">
      <c r="A45" s="28"/>
      <c r="B45" s="29"/>
      <c r="C45" s="29"/>
      <c r="D45" s="29"/>
      <c r="E45" s="29"/>
      <c r="F45" s="29"/>
      <c r="G45" s="29"/>
      <c r="H45" s="29"/>
    </row>
    <row r="46" spans="1:8" ht="15.75">
      <c r="A46" s="30" t="s">
        <v>46</v>
      </c>
      <c r="B46" s="31"/>
      <c r="C46" s="143" t="s">
        <v>47</v>
      </c>
      <c r="D46" s="143"/>
      <c r="E46" s="27"/>
      <c r="F46" s="143" t="s">
        <v>48</v>
      </c>
      <c r="G46" s="143"/>
      <c r="H46" s="143"/>
    </row>
    <row r="49" ht="15">
      <c r="K49" s="58"/>
    </row>
    <row r="52" ht="15">
      <c r="F52" s="32"/>
    </row>
    <row r="54" ht="15">
      <c r="F54" s="32"/>
    </row>
  </sheetData>
  <mergeCells count="71">
    <mergeCell ref="G12:H12"/>
    <mergeCell ref="G9:H9"/>
    <mergeCell ref="A7:B8"/>
    <mergeCell ref="C7:D7"/>
    <mergeCell ref="E7:F7"/>
    <mergeCell ref="G7:H8"/>
    <mergeCell ref="G10:H10"/>
    <mergeCell ref="G11:H11"/>
    <mergeCell ref="G29:H29"/>
    <mergeCell ref="F19:G19"/>
    <mergeCell ref="H19:H20"/>
    <mergeCell ref="A30:B30"/>
    <mergeCell ref="C30:D30"/>
    <mergeCell ref="E30:F30"/>
    <mergeCell ref="G30:H30"/>
    <mergeCell ref="C29:D29"/>
    <mergeCell ref="E29:F29"/>
    <mergeCell ref="G13:H13"/>
    <mergeCell ref="A19:A20"/>
    <mergeCell ref="B19:C19"/>
    <mergeCell ref="D19:E19"/>
    <mergeCell ref="G16:H16"/>
    <mergeCell ref="G17:H17"/>
    <mergeCell ref="G14:H14"/>
    <mergeCell ref="G15:H15"/>
    <mergeCell ref="A31:B31"/>
    <mergeCell ref="C31:D31"/>
    <mergeCell ref="E31:F31"/>
    <mergeCell ref="G31:H31"/>
    <mergeCell ref="A34:B34"/>
    <mergeCell ref="C34:D34"/>
    <mergeCell ref="E34:F34"/>
    <mergeCell ref="G34:H34"/>
    <mergeCell ref="G33:H33"/>
    <mergeCell ref="A32:B32"/>
    <mergeCell ref="C32:D32"/>
    <mergeCell ref="E32:F32"/>
    <mergeCell ref="G32:H32"/>
    <mergeCell ref="A33:B33"/>
    <mergeCell ref="C33:D33"/>
    <mergeCell ref="E33:F33"/>
    <mergeCell ref="A35:B35"/>
    <mergeCell ref="C35:D35"/>
    <mergeCell ref="E35:F35"/>
    <mergeCell ref="G35:H35"/>
    <mergeCell ref="A36:B36"/>
    <mergeCell ref="C36:D36"/>
    <mergeCell ref="E36:F36"/>
    <mergeCell ref="G36:H36"/>
    <mergeCell ref="A37:B37"/>
    <mergeCell ref="C37:D37"/>
    <mergeCell ref="E37:F37"/>
    <mergeCell ref="G37:H37"/>
    <mergeCell ref="A40:B40"/>
    <mergeCell ref="C40:D40"/>
    <mergeCell ref="E40:F40"/>
    <mergeCell ref="G40:H40"/>
    <mergeCell ref="A38:B38"/>
    <mergeCell ref="C38:D38"/>
    <mergeCell ref="E38:F38"/>
    <mergeCell ref="G38:H38"/>
    <mergeCell ref="A39:B39"/>
    <mergeCell ref="C39:D39"/>
    <mergeCell ref="E39:F39"/>
    <mergeCell ref="G39:H39"/>
    <mergeCell ref="C46:D46"/>
    <mergeCell ref="F46:H46"/>
    <mergeCell ref="A41:B41"/>
    <mergeCell ref="C41:D41"/>
    <mergeCell ref="E41:F41"/>
    <mergeCell ref="G41:H4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="115" zoomScaleNormal="115" workbookViewId="0" topLeftCell="A28">
      <selection activeCell="C36" sqref="C36:D36"/>
    </sheetView>
  </sheetViews>
  <sheetFormatPr defaultColWidth="9.140625" defaultRowHeight="15"/>
  <cols>
    <col min="1" max="1" width="35.00390625" style="0" bestFit="1" customWidth="1"/>
    <col min="2" max="2" width="26.57421875" style="0" customWidth="1"/>
    <col min="3" max="3" width="13.8515625" style="0" customWidth="1"/>
    <col min="4" max="4" width="13.7109375" style="0" customWidth="1"/>
    <col min="5" max="5" width="12.57421875" style="0" customWidth="1"/>
    <col min="6" max="6" width="13.57421875" style="0" customWidth="1"/>
    <col min="7" max="7" width="13.00390625" style="0" customWidth="1"/>
    <col min="8" max="8" width="13.8515625" style="0" customWidth="1"/>
    <col min="9" max="9" width="16.7109375" style="50" customWidth="1"/>
    <col min="10" max="10" width="20.28125" style="59" customWidth="1"/>
    <col min="11" max="11" width="17.7109375" style="50" bestFit="1" customWidth="1"/>
    <col min="12" max="12" width="17.00390625" style="50" bestFit="1" customWidth="1"/>
    <col min="13" max="13" width="14.00390625" style="50" bestFit="1" customWidth="1"/>
    <col min="14" max="14" width="13.28125" style="0" bestFit="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8.75">
      <c r="A2" s="2" t="s">
        <v>0</v>
      </c>
      <c r="B2" s="3"/>
      <c r="C2" s="1"/>
      <c r="D2" s="1"/>
      <c r="E2" s="1"/>
      <c r="F2" s="1"/>
      <c r="G2" s="1"/>
      <c r="H2" s="1"/>
    </row>
    <row r="3" spans="1:8" ht="18.75">
      <c r="A3" s="2"/>
      <c r="B3" s="3"/>
      <c r="C3" s="1"/>
      <c r="D3" s="1"/>
      <c r="E3" s="1"/>
      <c r="F3" s="1"/>
      <c r="G3" s="1"/>
      <c r="H3" s="1"/>
    </row>
    <row r="4" spans="1:8" ht="18.75">
      <c r="A4" s="2" t="s">
        <v>53</v>
      </c>
      <c r="B4" s="3"/>
      <c r="C4" s="1"/>
      <c r="D4" s="1"/>
      <c r="E4" s="1"/>
      <c r="F4" s="1"/>
      <c r="G4" s="1"/>
      <c r="H4" s="1"/>
    </row>
    <row r="5" spans="1:8" ht="18.75">
      <c r="A5" s="2"/>
      <c r="B5" s="3"/>
      <c r="C5" s="1"/>
      <c r="D5" s="1"/>
      <c r="E5" s="1"/>
      <c r="F5" s="1"/>
      <c r="G5" s="1"/>
      <c r="H5" s="1"/>
    </row>
    <row r="6" spans="1:8" ht="15.75">
      <c r="A6" s="1"/>
      <c r="B6" s="1"/>
      <c r="C6" s="1"/>
      <c r="D6" s="1"/>
      <c r="E6" s="1"/>
      <c r="F6" s="1"/>
      <c r="G6" s="1"/>
      <c r="H6" s="4" t="s">
        <v>2</v>
      </c>
    </row>
    <row r="7" spans="1:8" ht="15.75">
      <c r="A7" s="126" t="s">
        <v>3</v>
      </c>
      <c r="B7" s="127"/>
      <c r="C7" s="130" t="s">
        <v>4</v>
      </c>
      <c r="D7" s="130"/>
      <c r="E7" s="130" t="s">
        <v>5</v>
      </c>
      <c r="F7" s="130"/>
      <c r="G7" s="130" t="s">
        <v>6</v>
      </c>
      <c r="H7" s="130"/>
    </row>
    <row r="8" spans="1:8" ht="31.5">
      <c r="A8" s="128"/>
      <c r="B8" s="129"/>
      <c r="C8" s="5" t="s">
        <v>7</v>
      </c>
      <c r="D8" s="5" t="s">
        <v>8</v>
      </c>
      <c r="E8" s="5" t="s">
        <v>9</v>
      </c>
      <c r="F8" s="5" t="s">
        <v>10</v>
      </c>
      <c r="G8" s="130"/>
      <c r="H8" s="130"/>
    </row>
    <row r="9" spans="1:11" ht="15">
      <c r="A9" s="35" t="s">
        <v>11</v>
      </c>
      <c r="B9" s="36"/>
      <c r="C9" s="9">
        <v>12529500</v>
      </c>
      <c r="D9" s="9">
        <v>12529500</v>
      </c>
      <c r="E9" s="40">
        <v>2145978.37</v>
      </c>
      <c r="F9" s="40">
        <v>13088551.28</v>
      </c>
      <c r="G9" s="124">
        <f aca="true" t="shared" si="0" ref="G9:G16">D9-F9</f>
        <v>-559051.2799999993</v>
      </c>
      <c r="H9" s="125"/>
      <c r="K9" s="70"/>
    </row>
    <row r="10" spans="1:14" ht="15">
      <c r="A10" s="33" t="s">
        <v>12</v>
      </c>
      <c r="B10" s="34"/>
      <c r="C10" s="9">
        <v>8776000</v>
      </c>
      <c r="D10" s="9">
        <v>8776000</v>
      </c>
      <c r="E10" s="40">
        <v>1457933.85</v>
      </c>
      <c r="F10" s="40">
        <v>8895850.34</v>
      </c>
      <c r="G10" s="124">
        <f t="shared" si="0"/>
        <v>-119850.33999999985</v>
      </c>
      <c r="H10" s="125"/>
      <c r="K10" s="52"/>
      <c r="L10" s="52"/>
      <c r="M10" s="52"/>
      <c r="N10" s="39"/>
    </row>
    <row r="11" spans="1:11" ht="15">
      <c r="A11" s="6" t="s">
        <v>13</v>
      </c>
      <c r="B11" s="7"/>
      <c r="C11" s="8">
        <v>120000</v>
      </c>
      <c r="D11" s="8">
        <v>120000</v>
      </c>
      <c r="E11" s="40">
        <v>37626.86</v>
      </c>
      <c r="F11" s="40">
        <v>155560.47</v>
      </c>
      <c r="G11" s="124">
        <f t="shared" si="0"/>
        <v>-35560.47</v>
      </c>
      <c r="H11" s="125"/>
      <c r="K11" s="52"/>
    </row>
    <row r="12" spans="1:12" ht="15">
      <c r="A12" s="6" t="s">
        <v>14</v>
      </c>
      <c r="B12" s="7"/>
      <c r="C12" s="8">
        <v>20000</v>
      </c>
      <c r="D12" s="8">
        <v>20000</v>
      </c>
      <c r="E12" s="40">
        <v>1872.81</v>
      </c>
      <c r="F12" s="40">
        <v>9597.84</v>
      </c>
      <c r="G12" s="124">
        <f t="shared" si="0"/>
        <v>10402.16</v>
      </c>
      <c r="H12" s="125"/>
      <c r="J12" s="55"/>
      <c r="K12" s="52"/>
      <c r="L12" s="52"/>
    </row>
    <row r="13" spans="1:12" ht="15">
      <c r="A13" s="6" t="s">
        <v>15</v>
      </c>
      <c r="B13" s="7"/>
      <c r="C13" s="9">
        <v>11757500</v>
      </c>
      <c r="D13" s="9">
        <v>11757500</v>
      </c>
      <c r="E13" s="40">
        <v>12274116.08</v>
      </c>
      <c r="F13" s="40">
        <v>14733422.69</v>
      </c>
      <c r="G13" s="124">
        <f t="shared" si="0"/>
        <v>-2975922.6899999995</v>
      </c>
      <c r="H13" s="125"/>
      <c r="K13" s="52"/>
      <c r="L13" s="52"/>
    </row>
    <row r="14" spans="1:12" ht="15">
      <c r="A14" s="6" t="s">
        <v>16</v>
      </c>
      <c r="B14" s="7"/>
      <c r="C14" s="9">
        <v>2800000</v>
      </c>
      <c r="D14" s="9">
        <v>2800000</v>
      </c>
      <c r="E14" s="40">
        <v>586114.57</v>
      </c>
      <c r="F14" s="40">
        <v>2546240.87</v>
      </c>
      <c r="G14" s="124">
        <f t="shared" si="0"/>
        <v>253759.1299999999</v>
      </c>
      <c r="H14" s="125"/>
      <c r="K14" s="70"/>
      <c r="L14" s="52"/>
    </row>
    <row r="15" spans="1:13" ht="15">
      <c r="A15" s="6" t="s">
        <v>17</v>
      </c>
      <c r="B15" s="7"/>
      <c r="C15" s="8">
        <v>0</v>
      </c>
      <c r="D15" s="8">
        <v>0</v>
      </c>
      <c r="E15" s="40">
        <v>0</v>
      </c>
      <c r="F15" s="40">
        <v>0</v>
      </c>
      <c r="G15" s="124">
        <f t="shared" si="0"/>
        <v>0</v>
      </c>
      <c r="H15" s="125"/>
      <c r="K15" s="52"/>
      <c r="L15" s="52"/>
      <c r="M15" s="52"/>
    </row>
    <row r="16" spans="1:11" ht="15">
      <c r="A16" s="10" t="s">
        <v>18</v>
      </c>
      <c r="B16" s="7"/>
      <c r="C16" s="9">
        <v>11037000</v>
      </c>
      <c r="D16" s="9">
        <v>11037000</v>
      </c>
      <c r="E16" s="68">
        <v>1916419.83</v>
      </c>
      <c r="F16" s="40">
        <v>11438757.87</v>
      </c>
      <c r="G16" s="124">
        <f t="shared" si="0"/>
        <v>-401757.8699999992</v>
      </c>
      <c r="H16" s="125"/>
      <c r="J16" s="59">
        <f>2912000-2900000</f>
        <v>12000</v>
      </c>
      <c r="K16" s="52"/>
    </row>
    <row r="17" spans="1:10" ht="15.75">
      <c r="A17" s="11" t="s">
        <v>19</v>
      </c>
      <c r="B17" s="7"/>
      <c r="C17" s="12">
        <v>47040000</v>
      </c>
      <c r="D17" s="12">
        <v>47040000</v>
      </c>
      <c r="E17" s="12">
        <f>SUM(E9:E16)</f>
        <v>18420062.37</v>
      </c>
      <c r="F17" s="12">
        <f>SUM(F9:F16)</f>
        <v>50867981.35999999</v>
      </c>
      <c r="G17" s="124">
        <f>SUM(G9:H16)</f>
        <v>-3827981.359999998</v>
      </c>
      <c r="H17" s="125"/>
      <c r="J17" s="55"/>
    </row>
    <row r="18" spans="1:12" ht="15">
      <c r="A18" s="1"/>
      <c r="B18" s="1"/>
      <c r="C18" s="1"/>
      <c r="D18" s="1"/>
      <c r="E18" s="1"/>
      <c r="F18" s="1"/>
      <c r="G18" s="1"/>
      <c r="H18" s="1"/>
      <c r="K18" s="52"/>
      <c r="L18" s="52"/>
    </row>
    <row r="19" spans="1:12" ht="15.75">
      <c r="A19" s="131" t="s">
        <v>20</v>
      </c>
      <c r="B19" s="133" t="s">
        <v>21</v>
      </c>
      <c r="C19" s="134"/>
      <c r="D19" s="133" t="s">
        <v>22</v>
      </c>
      <c r="E19" s="134"/>
      <c r="F19" s="133" t="s">
        <v>23</v>
      </c>
      <c r="G19" s="144"/>
      <c r="H19" s="130" t="s">
        <v>24</v>
      </c>
      <c r="K19" s="52"/>
      <c r="L19" s="70"/>
    </row>
    <row r="20" spans="1:13" ht="15.75">
      <c r="A20" s="132"/>
      <c r="B20" s="5" t="s">
        <v>7</v>
      </c>
      <c r="C20" s="5" t="s">
        <v>8</v>
      </c>
      <c r="D20" s="13" t="s">
        <v>25</v>
      </c>
      <c r="E20" s="13" t="s">
        <v>10</v>
      </c>
      <c r="F20" s="13" t="s">
        <v>25</v>
      </c>
      <c r="G20" s="64" t="s">
        <v>10</v>
      </c>
      <c r="H20" s="130"/>
      <c r="I20" s="54"/>
      <c r="K20" s="52"/>
      <c r="L20" s="52"/>
      <c r="M20" s="52"/>
    </row>
    <row r="21" spans="1:11" ht="15">
      <c r="A21" s="14" t="s">
        <v>26</v>
      </c>
      <c r="B21" s="15">
        <v>18500000</v>
      </c>
      <c r="C21" s="15">
        <v>19600000</v>
      </c>
      <c r="D21" s="42">
        <v>3904751.92</v>
      </c>
      <c r="E21" s="42">
        <v>19460184.18</v>
      </c>
      <c r="F21" s="42">
        <v>3904751.92</v>
      </c>
      <c r="G21" s="65">
        <v>19460184.18</v>
      </c>
      <c r="H21" s="16">
        <f>C21-E21</f>
        <v>139815.8200000003</v>
      </c>
      <c r="J21" s="55"/>
      <c r="K21" s="55"/>
    </row>
    <row r="22" spans="1:13" ht="15">
      <c r="A22" s="14" t="s">
        <v>27</v>
      </c>
      <c r="B22" s="15">
        <v>4300000</v>
      </c>
      <c r="C22" s="15">
        <v>4300000</v>
      </c>
      <c r="D22" s="42">
        <v>812843.38</v>
      </c>
      <c r="E22" s="42">
        <v>4084562.87</v>
      </c>
      <c r="F22" s="42">
        <v>812843.38</v>
      </c>
      <c r="G22" s="65">
        <v>4084562.87</v>
      </c>
      <c r="H22" s="16">
        <f>C22-E22</f>
        <v>215437.1299999999</v>
      </c>
      <c r="K22" s="56"/>
      <c r="L22" s="57"/>
      <c r="M22" s="58"/>
    </row>
    <row r="23" spans="1:11" ht="15">
      <c r="A23" s="14" t="s">
        <v>28</v>
      </c>
      <c r="B23" s="37">
        <v>2912000</v>
      </c>
      <c r="C23" s="37">
        <v>1812000</v>
      </c>
      <c r="D23" s="42">
        <v>392351.39</v>
      </c>
      <c r="E23" s="42">
        <v>2470116.59</v>
      </c>
      <c r="F23" s="42">
        <v>603500.51</v>
      </c>
      <c r="G23" s="65">
        <v>2470116.59</v>
      </c>
      <c r="H23" s="16">
        <f>C23-E23</f>
        <v>-658116.5899999999</v>
      </c>
      <c r="I23" s="69"/>
      <c r="K23" s="52"/>
    </row>
    <row r="24" spans="1:11" ht="15">
      <c r="A24" s="14" t="s">
        <v>29</v>
      </c>
      <c r="B24" s="37">
        <v>21328000</v>
      </c>
      <c r="C24" s="37">
        <v>21328000</v>
      </c>
      <c r="D24" s="42">
        <v>182781</v>
      </c>
      <c r="E24" s="42">
        <v>1117811.33</v>
      </c>
      <c r="F24" s="42">
        <v>195568.55</v>
      </c>
      <c r="G24" s="65">
        <v>1117811.33</v>
      </c>
      <c r="H24" s="16">
        <f>C24-E24</f>
        <v>20210188.67</v>
      </c>
      <c r="I24" s="69"/>
      <c r="K24" s="70"/>
    </row>
    <row r="25" spans="1:11" ht="15.75">
      <c r="A25" s="17" t="s">
        <v>19</v>
      </c>
      <c r="B25" s="18">
        <v>47040000</v>
      </c>
      <c r="C25" s="18">
        <v>47040000</v>
      </c>
      <c r="D25" s="43">
        <f>SUM(D21:D24)</f>
        <v>5292727.6899999995</v>
      </c>
      <c r="E25" s="43">
        <f>SUM(E21:E24)</f>
        <v>27132674.97</v>
      </c>
      <c r="F25" s="43">
        <f>SUM(F21:F24)</f>
        <v>5516664.359999999</v>
      </c>
      <c r="G25" s="66">
        <f>SUM(G21:G24)</f>
        <v>27132674.97</v>
      </c>
      <c r="H25" s="16">
        <f>SUM(H21:H24)</f>
        <v>19907325.03</v>
      </c>
      <c r="I25" s="59"/>
      <c r="K25" s="56"/>
    </row>
    <row r="26" spans="1:12" ht="15">
      <c r="A26" s="19"/>
      <c r="B26" s="20"/>
      <c r="C26" s="20"/>
      <c r="D26" s="20"/>
      <c r="E26" s="20"/>
      <c r="F26" s="20"/>
      <c r="G26" s="20"/>
      <c r="H26" s="25"/>
      <c r="L26" s="59"/>
    </row>
    <row r="27" spans="1:9" ht="15">
      <c r="A27" s="21" t="s">
        <v>30</v>
      </c>
      <c r="B27" s="12">
        <v>0</v>
      </c>
      <c r="C27" s="12">
        <v>0</v>
      </c>
      <c r="D27" s="12">
        <v>3518595.56</v>
      </c>
      <c r="E27" s="12">
        <v>3518595.5609999993</v>
      </c>
      <c r="F27" s="22">
        <v>3672769.04</v>
      </c>
      <c r="G27" s="22">
        <v>3672769.041</v>
      </c>
      <c r="H27" s="23"/>
      <c r="I27" s="63"/>
    </row>
    <row r="28" spans="1:13" ht="15">
      <c r="A28" s="1"/>
      <c r="B28" s="1"/>
      <c r="C28" s="1"/>
      <c r="D28" s="1"/>
      <c r="E28" s="1"/>
      <c r="F28" s="1"/>
      <c r="G28" s="1"/>
      <c r="H28" s="1"/>
      <c r="J28" s="50"/>
      <c r="M28"/>
    </row>
    <row r="29" spans="1:11" ht="15.75">
      <c r="A29" s="24" t="s">
        <v>31</v>
      </c>
      <c r="B29" s="25"/>
      <c r="C29" s="137" t="s">
        <v>32</v>
      </c>
      <c r="D29" s="137"/>
      <c r="E29" s="138"/>
      <c r="F29" s="138"/>
      <c r="G29" s="137" t="s">
        <v>32</v>
      </c>
      <c r="H29" s="137"/>
      <c r="I29" s="55"/>
      <c r="K29" s="58"/>
    </row>
    <row r="30" spans="1:12" ht="15">
      <c r="A30" s="138"/>
      <c r="B30" s="138"/>
      <c r="C30" s="138"/>
      <c r="D30" s="138"/>
      <c r="E30" s="138"/>
      <c r="F30" s="138"/>
      <c r="G30" s="138"/>
      <c r="H30" s="138"/>
      <c r="K30" s="71"/>
      <c r="L30" s="71"/>
    </row>
    <row r="31" spans="1:8" ht="15.75">
      <c r="A31" s="141" t="s">
        <v>33</v>
      </c>
      <c r="B31" s="141"/>
      <c r="C31" s="142">
        <f>C32+C33</f>
        <v>54977511.58</v>
      </c>
      <c r="D31" s="142"/>
      <c r="E31" s="141" t="s">
        <v>34</v>
      </c>
      <c r="F31" s="141"/>
      <c r="G31" s="142">
        <f>G32+G33</f>
        <v>31607256.009999998</v>
      </c>
      <c r="H31" s="142"/>
    </row>
    <row r="32" spans="1:11" ht="15">
      <c r="A32" s="139" t="s">
        <v>35</v>
      </c>
      <c r="B32" s="139"/>
      <c r="C32" s="140">
        <v>50867981.36</v>
      </c>
      <c r="D32" s="140"/>
      <c r="E32" s="139" t="s">
        <v>36</v>
      </c>
      <c r="F32" s="139"/>
      <c r="G32" s="140">
        <v>27132674.97</v>
      </c>
      <c r="H32" s="140"/>
      <c r="K32" s="71"/>
    </row>
    <row r="33" spans="1:11" ht="15">
      <c r="A33" s="139" t="s">
        <v>37</v>
      </c>
      <c r="B33" s="139"/>
      <c r="C33" s="140">
        <v>4109530.22</v>
      </c>
      <c r="D33" s="140"/>
      <c r="E33" s="139" t="s">
        <v>37</v>
      </c>
      <c r="F33" s="139"/>
      <c r="G33" s="140">
        <v>4474581.04</v>
      </c>
      <c r="H33" s="140"/>
      <c r="I33" s="58"/>
      <c r="J33" s="55"/>
      <c r="K33" s="71"/>
    </row>
    <row r="34" spans="1:11" ht="15">
      <c r="A34" s="139"/>
      <c r="B34" s="139"/>
      <c r="C34" s="138"/>
      <c r="D34" s="138"/>
      <c r="E34" s="139" t="s">
        <v>38</v>
      </c>
      <c r="F34" s="139"/>
      <c r="G34" s="140"/>
      <c r="H34" s="140"/>
      <c r="K34" s="71"/>
    </row>
    <row r="35" spans="1:11" ht="15">
      <c r="A35" s="139"/>
      <c r="B35" s="139"/>
      <c r="C35" s="138"/>
      <c r="D35" s="138"/>
      <c r="E35" s="139"/>
      <c r="F35" s="139"/>
      <c r="G35" s="138"/>
      <c r="H35" s="138"/>
      <c r="K35" s="54"/>
    </row>
    <row r="36" spans="1:11" ht="15.75">
      <c r="A36" s="141" t="s">
        <v>39</v>
      </c>
      <c r="B36" s="141"/>
      <c r="C36" s="142">
        <v>123281981.03</v>
      </c>
      <c r="D36" s="142"/>
      <c r="E36" s="141" t="s">
        <v>40</v>
      </c>
      <c r="F36" s="141"/>
      <c r="G36" s="142">
        <v>156171810.73</v>
      </c>
      <c r="H36" s="142"/>
      <c r="K36" s="54"/>
    </row>
    <row r="37" spans="1:11" ht="15">
      <c r="A37" s="139" t="s">
        <v>41</v>
      </c>
      <c r="B37" s="139"/>
      <c r="C37" s="140">
        <v>0</v>
      </c>
      <c r="D37" s="140"/>
      <c r="E37" s="139" t="s">
        <v>41</v>
      </c>
      <c r="F37" s="139"/>
      <c r="G37" s="140">
        <v>0</v>
      </c>
      <c r="H37" s="140"/>
      <c r="K37" s="59"/>
    </row>
    <row r="38" spans="1:11" ht="15">
      <c r="A38" s="139" t="s">
        <v>42</v>
      </c>
      <c r="B38" s="139"/>
      <c r="C38" s="140">
        <v>13587.69</v>
      </c>
      <c r="D38" s="140"/>
      <c r="E38" s="139" t="s">
        <v>42</v>
      </c>
      <c r="F38" s="139"/>
      <c r="G38" s="140">
        <v>11773</v>
      </c>
      <c r="H38" s="140"/>
      <c r="K38" s="58"/>
    </row>
    <row r="39" spans="1:13" ht="15">
      <c r="A39" s="139" t="s">
        <v>43</v>
      </c>
      <c r="B39" s="139"/>
      <c r="C39" s="140">
        <v>123268393.34</v>
      </c>
      <c r="D39" s="140"/>
      <c r="E39" s="139" t="s">
        <v>43</v>
      </c>
      <c r="F39" s="139"/>
      <c r="G39" s="140">
        <v>146640463.6</v>
      </c>
      <c r="H39" s="140"/>
      <c r="I39" s="58"/>
      <c r="K39" s="59"/>
      <c r="L39" s="59"/>
      <c r="M39" s="59"/>
    </row>
    <row r="40" spans="1:12" ht="15">
      <c r="A40" s="139"/>
      <c r="B40" s="139"/>
      <c r="C40" s="138"/>
      <c r="D40" s="138"/>
      <c r="E40" s="138"/>
      <c r="F40" s="138"/>
      <c r="G40" s="138"/>
      <c r="H40" s="138"/>
      <c r="L40" s="72"/>
    </row>
    <row r="41" spans="1:8" ht="15.75">
      <c r="A41" s="141" t="s">
        <v>44</v>
      </c>
      <c r="B41" s="141"/>
      <c r="C41" s="142">
        <f>C36+C31</f>
        <v>178259492.61</v>
      </c>
      <c r="D41" s="142"/>
      <c r="E41" s="138"/>
      <c r="F41" s="138"/>
      <c r="G41" s="142">
        <f>G31+G36</f>
        <v>187779066.73999998</v>
      </c>
      <c r="H41" s="142"/>
    </row>
    <row r="42" spans="1:12" ht="15">
      <c r="A42" s="26" t="s">
        <v>45</v>
      </c>
      <c r="B42" s="1"/>
      <c r="C42" s="1"/>
      <c r="D42" s="1"/>
      <c r="E42" s="1"/>
      <c r="F42" s="1"/>
      <c r="G42" s="1"/>
      <c r="H42" s="1"/>
      <c r="K42" s="58"/>
      <c r="L42" s="58"/>
    </row>
    <row r="43" spans="1:8" ht="15.75">
      <c r="A43" s="27"/>
      <c r="B43" s="27"/>
      <c r="C43" s="27"/>
      <c r="D43" s="27"/>
      <c r="E43" s="27"/>
      <c r="F43" s="27"/>
      <c r="G43" s="27"/>
      <c r="H43" s="27"/>
    </row>
    <row r="44" spans="1:11" ht="15.75">
      <c r="A44" s="27"/>
      <c r="B44" s="27"/>
      <c r="C44" s="27"/>
      <c r="D44" s="27"/>
      <c r="E44" s="27"/>
      <c r="F44" s="27"/>
      <c r="G44" s="27"/>
      <c r="H44" s="27"/>
      <c r="K44" s="59"/>
    </row>
    <row r="45" spans="1:8" ht="15">
      <c r="A45" s="28"/>
      <c r="B45" s="29"/>
      <c r="C45" s="29"/>
      <c r="D45" s="29"/>
      <c r="E45" s="29"/>
      <c r="F45" s="29"/>
      <c r="G45" s="29"/>
      <c r="H45" s="29"/>
    </row>
    <row r="46" spans="1:8" ht="15.75">
      <c r="A46" s="30" t="s">
        <v>46</v>
      </c>
      <c r="B46" s="31"/>
      <c r="C46" s="143" t="s">
        <v>47</v>
      </c>
      <c r="D46" s="143"/>
      <c r="E46" s="27"/>
      <c r="F46" s="143" t="s">
        <v>48</v>
      </c>
      <c r="G46" s="143"/>
      <c r="H46" s="143"/>
    </row>
    <row r="49" ht="15">
      <c r="K49" s="58"/>
    </row>
    <row r="52" ht="15">
      <c r="F52" s="32"/>
    </row>
    <row r="54" ht="15">
      <c r="F54" s="32"/>
    </row>
  </sheetData>
  <mergeCells count="71">
    <mergeCell ref="G11:H11"/>
    <mergeCell ref="G9:H9"/>
    <mergeCell ref="G10:H10"/>
    <mergeCell ref="A7:B8"/>
    <mergeCell ref="C7:D7"/>
    <mergeCell ref="E7:F7"/>
    <mergeCell ref="G7:H8"/>
    <mergeCell ref="G12:H12"/>
    <mergeCell ref="A31:B31"/>
    <mergeCell ref="C31:D31"/>
    <mergeCell ref="E31:F31"/>
    <mergeCell ref="G15:H15"/>
    <mergeCell ref="G13:H13"/>
    <mergeCell ref="G16:H16"/>
    <mergeCell ref="G31:H31"/>
    <mergeCell ref="A30:B30"/>
    <mergeCell ref="C30:D30"/>
    <mergeCell ref="E30:F30"/>
    <mergeCell ref="G30:H30"/>
    <mergeCell ref="G17:H17"/>
    <mergeCell ref="G14:H14"/>
    <mergeCell ref="A32:B32"/>
    <mergeCell ref="C32:D32"/>
    <mergeCell ref="E32:F32"/>
    <mergeCell ref="G32:H32"/>
    <mergeCell ref="H19:H20"/>
    <mergeCell ref="A19:A20"/>
    <mergeCell ref="B19:C19"/>
    <mergeCell ref="D19:E19"/>
    <mergeCell ref="F19:G19"/>
    <mergeCell ref="C29:D29"/>
    <mergeCell ref="E29:F29"/>
    <mergeCell ref="G29:H29"/>
    <mergeCell ref="A33:B33"/>
    <mergeCell ref="C33:D33"/>
    <mergeCell ref="E33:F33"/>
    <mergeCell ref="G33:H33"/>
    <mergeCell ref="A34:B34"/>
    <mergeCell ref="C34:D34"/>
    <mergeCell ref="E34:F34"/>
    <mergeCell ref="G34:H34"/>
    <mergeCell ref="A35:B35"/>
    <mergeCell ref="C35:D35"/>
    <mergeCell ref="E35:F35"/>
    <mergeCell ref="G35:H35"/>
    <mergeCell ref="A36:B36"/>
    <mergeCell ref="C36:D36"/>
    <mergeCell ref="E36:F36"/>
    <mergeCell ref="G36:H36"/>
    <mergeCell ref="A37:B37"/>
    <mergeCell ref="C37:D37"/>
    <mergeCell ref="E37:F37"/>
    <mergeCell ref="G37:H37"/>
    <mergeCell ref="A38:B38"/>
    <mergeCell ref="C38:D38"/>
    <mergeCell ref="E38:F38"/>
    <mergeCell ref="G38:H38"/>
    <mergeCell ref="A39:B39"/>
    <mergeCell ref="C39:D39"/>
    <mergeCell ref="E39:F39"/>
    <mergeCell ref="G39:H39"/>
    <mergeCell ref="A40:B40"/>
    <mergeCell ref="C40:D40"/>
    <mergeCell ref="E40:F40"/>
    <mergeCell ref="G40:H40"/>
    <mergeCell ref="C46:D46"/>
    <mergeCell ref="F46:H46"/>
    <mergeCell ref="A41:B41"/>
    <mergeCell ref="C41:D41"/>
    <mergeCell ref="E41:F41"/>
    <mergeCell ref="G41:H4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zoomScale="115" zoomScaleNormal="115" workbookViewId="0" topLeftCell="A19">
      <selection activeCell="C36" sqref="C36:D36"/>
    </sheetView>
  </sheetViews>
  <sheetFormatPr defaultColWidth="9.140625" defaultRowHeight="15"/>
  <cols>
    <col min="1" max="1" width="35.00390625" style="0" bestFit="1" customWidth="1"/>
    <col min="2" max="2" width="26.57421875" style="0" customWidth="1"/>
    <col min="3" max="3" width="13.8515625" style="0" customWidth="1"/>
    <col min="4" max="4" width="13.7109375" style="0" customWidth="1"/>
    <col min="5" max="5" width="12.57421875" style="0" customWidth="1"/>
    <col min="6" max="6" width="13.57421875" style="0" customWidth="1"/>
    <col min="7" max="7" width="13.00390625" style="0" customWidth="1"/>
    <col min="8" max="8" width="13.8515625" style="0" customWidth="1"/>
    <col min="9" max="9" width="16.7109375" style="50" customWidth="1"/>
    <col min="10" max="10" width="20.28125" style="72" customWidth="1"/>
    <col min="11" max="11" width="17.7109375" style="71" bestFit="1" customWidth="1"/>
    <col min="12" max="12" width="17.7109375" style="71" customWidth="1"/>
    <col min="13" max="13" width="17.00390625" style="59" bestFit="1" customWidth="1"/>
    <col min="14" max="14" width="14.00390625" style="59" bestFit="1" customWidth="1"/>
    <col min="15" max="15" width="13.28125" style="46" bestFit="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8.75">
      <c r="A2" s="2" t="s">
        <v>0</v>
      </c>
      <c r="B2" s="3"/>
      <c r="C2" s="1"/>
      <c r="D2" s="1"/>
      <c r="E2" s="1"/>
      <c r="F2" s="1"/>
      <c r="G2" s="1"/>
      <c r="H2" s="1"/>
    </row>
    <row r="3" spans="1:8" ht="18.75">
      <c r="A3" s="2"/>
      <c r="B3" s="3"/>
      <c r="C3" s="1"/>
      <c r="D3" s="1"/>
      <c r="E3" s="1"/>
      <c r="F3" s="1"/>
      <c r="G3" s="1"/>
      <c r="H3" s="1"/>
    </row>
    <row r="4" spans="1:8" ht="18.75">
      <c r="A4" s="2" t="s">
        <v>54</v>
      </c>
      <c r="B4" s="3"/>
      <c r="C4" s="1"/>
      <c r="D4" s="1"/>
      <c r="E4" s="1"/>
      <c r="F4" s="1"/>
      <c r="G4" s="1"/>
      <c r="H4" s="1"/>
    </row>
    <row r="5" spans="1:15" ht="18.75">
      <c r="A5" s="2"/>
      <c r="B5" s="3"/>
      <c r="C5" s="1"/>
      <c r="D5" s="1"/>
      <c r="E5" s="1"/>
      <c r="F5" s="1"/>
      <c r="G5" s="1"/>
      <c r="H5" s="1"/>
      <c r="O5" s="49"/>
    </row>
    <row r="6" spans="1:8" ht="15.75">
      <c r="A6" s="1"/>
      <c r="B6" s="1"/>
      <c r="C6" s="1"/>
      <c r="D6" s="1"/>
      <c r="E6" s="1"/>
      <c r="F6" s="1"/>
      <c r="G6" s="1"/>
      <c r="H6" s="4" t="s">
        <v>2</v>
      </c>
    </row>
    <row r="7" spans="1:8" ht="15.75">
      <c r="A7" s="126" t="s">
        <v>3</v>
      </c>
      <c r="B7" s="127"/>
      <c r="C7" s="130" t="s">
        <v>4</v>
      </c>
      <c r="D7" s="130"/>
      <c r="E7" s="130" t="s">
        <v>5</v>
      </c>
      <c r="F7" s="130"/>
      <c r="G7" s="130" t="s">
        <v>6</v>
      </c>
      <c r="H7" s="130"/>
    </row>
    <row r="8" spans="1:8" ht="31.5">
      <c r="A8" s="128"/>
      <c r="B8" s="129"/>
      <c r="C8" s="5" t="s">
        <v>7</v>
      </c>
      <c r="D8" s="5" t="s">
        <v>8</v>
      </c>
      <c r="E8" s="5" t="s">
        <v>9</v>
      </c>
      <c r="F8" s="5" t="s">
        <v>10</v>
      </c>
      <c r="G8" s="130"/>
      <c r="H8" s="130"/>
    </row>
    <row r="9" spans="1:8" ht="15">
      <c r="A9" s="35" t="s">
        <v>11</v>
      </c>
      <c r="B9" s="36"/>
      <c r="C9" s="9">
        <v>14047000</v>
      </c>
      <c r="D9" s="9">
        <v>14047000</v>
      </c>
      <c r="E9" s="40">
        <v>3019481.71</v>
      </c>
      <c r="F9" s="40">
        <v>3019481.71</v>
      </c>
      <c r="G9" s="124">
        <f aca="true" t="shared" si="0" ref="G9:G16">D9-F9</f>
        <v>11027518.29</v>
      </c>
      <c r="H9" s="125"/>
    </row>
    <row r="10" spans="1:8" ht="15">
      <c r="A10" s="33" t="s">
        <v>12</v>
      </c>
      <c r="B10" s="34"/>
      <c r="C10" s="9">
        <v>9750000</v>
      </c>
      <c r="D10" s="9">
        <v>9750000</v>
      </c>
      <c r="E10" s="40">
        <v>2070302.75</v>
      </c>
      <c r="F10" s="40">
        <v>2070302.75</v>
      </c>
      <c r="G10" s="124">
        <f t="shared" si="0"/>
        <v>7679697.25</v>
      </c>
      <c r="H10" s="125"/>
    </row>
    <row r="11" spans="1:8" ht="15">
      <c r="A11" s="6" t="s">
        <v>13</v>
      </c>
      <c r="B11" s="7"/>
      <c r="C11" s="8">
        <v>135000</v>
      </c>
      <c r="D11" s="8">
        <v>135000</v>
      </c>
      <c r="E11" s="40">
        <v>20406.45</v>
      </c>
      <c r="F11" s="40">
        <v>20406.45</v>
      </c>
      <c r="G11" s="124">
        <f t="shared" si="0"/>
        <v>114593.55</v>
      </c>
      <c r="H11" s="125"/>
    </row>
    <row r="12" spans="1:8" ht="15">
      <c r="A12" s="6" t="s">
        <v>14</v>
      </c>
      <c r="B12" s="7"/>
      <c r="C12" s="8">
        <v>23000</v>
      </c>
      <c r="D12" s="8">
        <v>23000</v>
      </c>
      <c r="E12" s="40">
        <v>1144.6</v>
      </c>
      <c r="F12" s="40">
        <v>1144.6</v>
      </c>
      <c r="G12" s="124">
        <f t="shared" si="0"/>
        <v>21855.4</v>
      </c>
      <c r="H12" s="125"/>
    </row>
    <row r="13" spans="1:8" ht="15">
      <c r="A13" s="6" t="s">
        <v>15</v>
      </c>
      <c r="B13" s="7"/>
      <c r="C13" s="9">
        <v>13125000</v>
      </c>
      <c r="D13" s="9">
        <v>13125000</v>
      </c>
      <c r="E13" s="40">
        <v>404594.2</v>
      </c>
      <c r="F13" s="40">
        <v>404594.2</v>
      </c>
      <c r="G13" s="124">
        <f t="shared" si="0"/>
        <v>12720405.8</v>
      </c>
      <c r="H13" s="125"/>
    </row>
    <row r="14" spans="1:8" ht="15">
      <c r="A14" s="6" t="s">
        <v>16</v>
      </c>
      <c r="B14" s="7"/>
      <c r="C14" s="9">
        <v>3438000</v>
      </c>
      <c r="D14" s="9">
        <v>3438000</v>
      </c>
      <c r="E14" s="40">
        <v>592473.66</v>
      </c>
      <c r="F14" s="40">
        <v>592473.66</v>
      </c>
      <c r="G14" s="124">
        <f t="shared" si="0"/>
        <v>2845526.34</v>
      </c>
      <c r="H14" s="125"/>
    </row>
    <row r="15" spans="1:8" ht="15">
      <c r="A15" s="6" t="s">
        <v>17</v>
      </c>
      <c r="B15" s="7"/>
      <c r="C15" s="8">
        <v>0</v>
      </c>
      <c r="D15" s="8">
        <v>0</v>
      </c>
      <c r="E15" s="40">
        <v>0</v>
      </c>
      <c r="F15" s="40">
        <v>0</v>
      </c>
      <c r="G15" s="124">
        <f t="shared" si="0"/>
        <v>0</v>
      </c>
      <c r="H15" s="125"/>
    </row>
    <row r="16" spans="1:8" ht="15">
      <c r="A16" s="10" t="s">
        <v>18</v>
      </c>
      <c r="B16" s="7"/>
      <c r="C16" s="9">
        <v>12167000</v>
      </c>
      <c r="D16" s="9">
        <v>12167000</v>
      </c>
      <c r="E16" s="68">
        <v>2991844.8</v>
      </c>
      <c r="F16" s="40">
        <v>2991844.8</v>
      </c>
      <c r="G16" s="124">
        <f t="shared" si="0"/>
        <v>9175155.2</v>
      </c>
      <c r="H16" s="125"/>
    </row>
    <row r="17" spans="1:8" ht="15.75">
      <c r="A17" s="11" t="s">
        <v>19</v>
      </c>
      <c r="B17" s="7"/>
      <c r="C17" s="12">
        <v>52685000</v>
      </c>
      <c r="D17" s="12">
        <v>52685000</v>
      </c>
      <c r="E17" s="12">
        <f>SUM(E9:E16)</f>
        <v>9100248.17</v>
      </c>
      <c r="F17" s="12">
        <f>SUM(F9:F16)</f>
        <v>9100248.17</v>
      </c>
      <c r="G17" s="124">
        <f>SUM(G9:H16)</f>
        <v>43584751.83</v>
      </c>
      <c r="H17" s="125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14" ht="15.75">
      <c r="A19" s="131" t="s">
        <v>20</v>
      </c>
      <c r="B19" s="133" t="s">
        <v>21</v>
      </c>
      <c r="C19" s="134"/>
      <c r="D19" s="133" t="s">
        <v>22</v>
      </c>
      <c r="E19" s="134"/>
      <c r="F19" s="133" t="s">
        <v>23</v>
      </c>
      <c r="G19" s="144"/>
      <c r="H19" s="130" t="s">
        <v>24</v>
      </c>
      <c r="M19" s="74"/>
      <c r="N19" s="74"/>
    </row>
    <row r="20" spans="1:15" ht="15.75">
      <c r="A20" s="132"/>
      <c r="B20" s="5" t="s">
        <v>7</v>
      </c>
      <c r="C20" s="5" t="s">
        <v>8</v>
      </c>
      <c r="D20" s="13" t="s">
        <v>25</v>
      </c>
      <c r="E20" s="13" t="s">
        <v>10</v>
      </c>
      <c r="F20" s="13" t="s">
        <v>25</v>
      </c>
      <c r="G20" s="64" t="s">
        <v>10</v>
      </c>
      <c r="H20" s="130"/>
      <c r="I20" s="54"/>
      <c r="K20" s="70"/>
      <c r="L20" s="56"/>
      <c r="O20" s="49"/>
    </row>
    <row r="21" spans="1:15" ht="15">
      <c r="A21" s="14" t="s">
        <v>26</v>
      </c>
      <c r="B21" s="15">
        <v>20000000</v>
      </c>
      <c r="C21" s="15">
        <v>20000000</v>
      </c>
      <c r="D21" s="42">
        <v>3312535.63</v>
      </c>
      <c r="E21" s="42">
        <v>3312535.63</v>
      </c>
      <c r="F21" s="42">
        <v>3312535.63</v>
      </c>
      <c r="G21" s="65">
        <v>3312535.63</v>
      </c>
      <c r="H21" s="16">
        <f>C21-E21</f>
        <v>16687464.370000001</v>
      </c>
      <c r="I21" s="72"/>
      <c r="K21" s="75"/>
      <c r="L21" s="56"/>
      <c r="O21" s="49"/>
    </row>
    <row r="22" spans="1:15" ht="15">
      <c r="A22" s="14" t="s">
        <v>27</v>
      </c>
      <c r="B22" s="15">
        <v>4800000</v>
      </c>
      <c r="C22" s="15">
        <v>4800000</v>
      </c>
      <c r="D22" s="42">
        <v>688978.57</v>
      </c>
      <c r="E22" s="42">
        <v>688978.57</v>
      </c>
      <c r="F22" s="42">
        <v>688978.57</v>
      </c>
      <c r="G22" s="65">
        <v>688978.57</v>
      </c>
      <c r="H22" s="16">
        <f>C22-E22</f>
        <v>4111021.43</v>
      </c>
      <c r="I22" s="72"/>
      <c r="K22" s="75"/>
      <c r="L22" s="56"/>
      <c r="O22" s="49"/>
    </row>
    <row r="23" spans="1:15" ht="15">
      <c r="A23" s="14" t="s">
        <v>28</v>
      </c>
      <c r="B23" s="37">
        <v>3015000</v>
      </c>
      <c r="C23" s="37">
        <v>3015000</v>
      </c>
      <c r="D23" s="42">
        <v>397204.55</v>
      </c>
      <c r="E23" s="42">
        <v>397204.55</v>
      </c>
      <c r="F23" s="42">
        <v>397204.55</v>
      </c>
      <c r="G23" s="65">
        <v>397204.55</v>
      </c>
      <c r="H23" s="16">
        <f>C23-E23</f>
        <v>2617795.45</v>
      </c>
      <c r="I23" s="72"/>
      <c r="K23" s="75"/>
      <c r="L23" s="56"/>
      <c r="O23" s="49"/>
    </row>
    <row r="24" spans="1:15" ht="15">
      <c r="A24" s="14" t="s">
        <v>29</v>
      </c>
      <c r="B24" s="37">
        <v>24870000</v>
      </c>
      <c r="C24" s="37">
        <v>24870000</v>
      </c>
      <c r="D24" s="42">
        <v>187087.23</v>
      </c>
      <c r="E24" s="42">
        <v>187087.23</v>
      </c>
      <c r="F24" s="42">
        <v>177379.52</v>
      </c>
      <c r="G24" s="65">
        <v>177379.52</v>
      </c>
      <c r="H24" s="16">
        <f>C24-E24</f>
        <v>24682912.77</v>
      </c>
      <c r="I24" s="72"/>
      <c r="K24" s="75"/>
      <c r="L24" s="75"/>
      <c r="O24" s="49"/>
    </row>
    <row r="25" spans="1:15" ht="15.75">
      <c r="A25" s="17" t="s">
        <v>19</v>
      </c>
      <c r="B25" s="18">
        <v>52685000</v>
      </c>
      <c r="C25" s="18">
        <v>52685000</v>
      </c>
      <c r="D25" s="43">
        <f>SUM(D21:D24)</f>
        <v>4585805.98</v>
      </c>
      <c r="E25" s="43">
        <f>SUM(E21:E24)</f>
        <v>4585805.98</v>
      </c>
      <c r="F25" s="43">
        <f>SUM(F21:F24)</f>
        <v>4576098.27</v>
      </c>
      <c r="G25" s="66">
        <f>SUM(G21:G24)</f>
        <v>4576098.27</v>
      </c>
      <c r="H25" s="16">
        <f>SUM(H21:H24)</f>
        <v>48099194.019999996</v>
      </c>
      <c r="I25" s="72"/>
      <c r="K25" s="70"/>
      <c r="L25" s="70"/>
      <c r="O25" s="49"/>
    </row>
    <row r="26" spans="1:15" ht="15">
      <c r="A26" s="19"/>
      <c r="B26" s="20"/>
      <c r="C26" s="20"/>
      <c r="D26" s="20"/>
      <c r="E26" s="20"/>
      <c r="F26" s="20"/>
      <c r="G26" s="20"/>
      <c r="H26" s="25"/>
      <c r="K26" s="75"/>
      <c r="L26" s="75"/>
      <c r="O26" s="49"/>
    </row>
    <row r="27" spans="1:15" ht="15">
      <c r="A27" s="21" t="s">
        <v>30</v>
      </c>
      <c r="B27" s="12">
        <v>0</v>
      </c>
      <c r="C27" s="12">
        <v>0</v>
      </c>
      <c r="D27" s="22">
        <v>4514442.19</v>
      </c>
      <c r="E27" s="22">
        <v>4514442.19</v>
      </c>
      <c r="F27" s="22">
        <v>4524149.9</v>
      </c>
      <c r="G27" s="22">
        <v>4524149.9</v>
      </c>
      <c r="H27" s="23"/>
      <c r="I27" s="63"/>
      <c r="K27" s="75"/>
      <c r="L27" s="75"/>
      <c r="O27" s="49"/>
    </row>
    <row r="28" spans="1:15" ht="15">
      <c r="A28" s="1"/>
      <c r="B28" s="1"/>
      <c r="C28" s="1"/>
      <c r="D28" s="1"/>
      <c r="E28" s="1"/>
      <c r="F28" s="1"/>
      <c r="G28" s="1"/>
      <c r="H28" s="1"/>
      <c r="O28" s="49"/>
    </row>
    <row r="29" spans="1:15" ht="15.75">
      <c r="A29" s="24" t="s">
        <v>31</v>
      </c>
      <c r="B29" s="25"/>
      <c r="C29" s="137" t="s">
        <v>32</v>
      </c>
      <c r="D29" s="137"/>
      <c r="E29" s="138"/>
      <c r="F29" s="138"/>
      <c r="G29" s="137" t="s">
        <v>32</v>
      </c>
      <c r="H29" s="137"/>
      <c r="I29" s="55"/>
      <c r="K29" s="75"/>
      <c r="L29" s="75"/>
      <c r="O29" s="49"/>
    </row>
    <row r="30" spans="1:15" ht="15">
      <c r="A30" s="138"/>
      <c r="B30" s="138"/>
      <c r="C30" s="138"/>
      <c r="D30" s="138"/>
      <c r="E30" s="138"/>
      <c r="F30" s="138"/>
      <c r="G30" s="138"/>
      <c r="H30" s="138"/>
      <c r="K30" s="75"/>
      <c r="L30" s="75"/>
      <c r="M30" s="73"/>
      <c r="O30" s="49"/>
    </row>
    <row r="31" spans="1:15" ht="15.75">
      <c r="A31" s="141" t="s">
        <v>33</v>
      </c>
      <c r="B31" s="141"/>
      <c r="C31" s="142">
        <f>C32+C33</f>
        <v>14470030.21</v>
      </c>
      <c r="D31" s="142"/>
      <c r="E31" s="141" t="s">
        <v>34</v>
      </c>
      <c r="F31" s="141"/>
      <c r="G31" s="142">
        <f>G32+G33</f>
        <v>4950456.08</v>
      </c>
      <c r="H31" s="142"/>
      <c r="K31" s="75"/>
      <c r="L31" s="75"/>
      <c r="O31" s="49"/>
    </row>
    <row r="32" spans="1:8" ht="15">
      <c r="A32" s="139" t="s">
        <v>35</v>
      </c>
      <c r="B32" s="139"/>
      <c r="C32" s="140">
        <v>9100248.17</v>
      </c>
      <c r="D32" s="140"/>
      <c r="E32" s="139" t="s">
        <v>36</v>
      </c>
      <c r="F32" s="139"/>
      <c r="G32" s="140">
        <v>4565229.55</v>
      </c>
      <c r="H32" s="140"/>
    </row>
    <row r="33" spans="1:9" ht="15">
      <c r="A33" s="139" t="s">
        <v>37</v>
      </c>
      <c r="B33" s="139"/>
      <c r="C33" s="140">
        <v>5369782.04</v>
      </c>
      <c r="D33" s="140"/>
      <c r="E33" s="139" t="s">
        <v>37</v>
      </c>
      <c r="F33" s="139"/>
      <c r="G33" s="140">
        <v>385226.53</v>
      </c>
      <c r="H33" s="140"/>
      <c r="I33" s="58"/>
    </row>
    <row r="34" spans="1:8" ht="15">
      <c r="A34" s="139"/>
      <c r="B34" s="139"/>
      <c r="C34" s="138"/>
      <c r="D34" s="138"/>
      <c r="E34" s="139" t="s">
        <v>38</v>
      </c>
      <c r="F34" s="139"/>
      <c r="G34" s="140"/>
      <c r="H34" s="140"/>
    </row>
    <row r="35" spans="1:12" ht="15">
      <c r="A35" s="139"/>
      <c r="B35" s="139"/>
      <c r="C35" s="138"/>
      <c r="D35" s="138"/>
      <c r="E35" s="139"/>
      <c r="F35" s="139"/>
      <c r="G35" s="138"/>
      <c r="H35" s="138"/>
      <c r="K35" s="76"/>
      <c r="L35" s="76"/>
    </row>
    <row r="36" spans="1:12" ht="15.75">
      <c r="A36" s="141" t="s">
        <v>39</v>
      </c>
      <c r="B36" s="141"/>
      <c r="C36" s="142">
        <v>146652236.6</v>
      </c>
      <c r="D36" s="142"/>
      <c r="E36" s="141" t="s">
        <v>40</v>
      </c>
      <c r="F36" s="141"/>
      <c r="G36" s="142">
        <v>156171810.73</v>
      </c>
      <c r="H36" s="142"/>
      <c r="K36" s="76"/>
      <c r="L36" s="76"/>
    </row>
    <row r="37" spans="1:12" ht="15">
      <c r="A37" s="139" t="s">
        <v>41</v>
      </c>
      <c r="B37" s="139"/>
      <c r="C37" s="140">
        <v>0</v>
      </c>
      <c r="D37" s="140"/>
      <c r="E37" s="139" t="s">
        <v>41</v>
      </c>
      <c r="F37" s="139"/>
      <c r="G37" s="140">
        <v>0</v>
      </c>
      <c r="H37" s="140"/>
      <c r="K37" s="72"/>
      <c r="L37" s="72"/>
    </row>
    <row r="38" spans="1:8" ht="15">
      <c r="A38" s="139" t="s">
        <v>42</v>
      </c>
      <c r="B38" s="139"/>
      <c r="C38" s="140">
        <v>11773</v>
      </c>
      <c r="D38" s="140"/>
      <c r="E38" s="139" t="s">
        <v>42</v>
      </c>
      <c r="F38" s="139"/>
      <c r="G38" s="140">
        <v>8353.31</v>
      </c>
      <c r="H38" s="140"/>
    </row>
    <row r="39" spans="1:12" ht="15">
      <c r="A39" s="139" t="s">
        <v>43</v>
      </c>
      <c r="B39" s="139"/>
      <c r="C39" s="140">
        <v>146640463.6</v>
      </c>
      <c r="D39" s="140"/>
      <c r="E39" s="139" t="s">
        <v>43</v>
      </c>
      <c r="F39" s="139"/>
      <c r="G39" s="140">
        <v>156163457.42</v>
      </c>
      <c r="H39" s="140"/>
      <c r="I39" s="58"/>
      <c r="K39" s="72"/>
      <c r="L39" s="72"/>
    </row>
    <row r="40" spans="1:13" ht="15">
      <c r="A40" s="139"/>
      <c r="B40" s="139"/>
      <c r="C40" s="138"/>
      <c r="D40" s="138"/>
      <c r="E40" s="138"/>
      <c r="F40" s="138"/>
      <c r="G40" s="138"/>
      <c r="H40" s="138"/>
      <c r="M40" s="67"/>
    </row>
    <row r="41" spans="1:8" ht="15.75">
      <c r="A41" s="141" t="s">
        <v>44</v>
      </c>
      <c r="B41" s="141"/>
      <c r="C41" s="142">
        <f>C36+C31</f>
        <v>161122266.81</v>
      </c>
      <c r="D41" s="142"/>
      <c r="E41" s="138"/>
      <c r="F41" s="138"/>
      <c r="G41" s="142">
        <f>G31+G36</f>
        <v>161122266.81</v>
      </c>
      <c r="H41" s="142"/>
    </row>
    <row r="42" spans="1:13" ht="15">
      <c r="A42" s="26" t="s">
        <v>45</v>
      </c>
      <c r="B42" s="1"/>
      <c r="C42" s="1"/>
      <c r="D42" s="1"/>
      <c r="E42" s="1"/>
      <c r="F42" s="1"/>
      <c r="G42" s="1"/>
      <c r="H42" s="1"/>
      <c r="M42" s="55"/>
    </row>
    <row r="43" spans="1:8" ht="15.75">
      <c r="A43" s="27"/>
      <c r="B43" s="27"/>
      <c r="C43" s="27"/>
      <c r="D43" s="27"/>
      <c r="E43" s="27"/>
      <c r="F43" s="27"/>
      <c r="G43" s="27"/>
      <c r="H43" s="27"/>
    </row>
    <row r="44" spans="1:12" ht="15.75">
      <c r="A44" s="27"/>
      <c r="B44" s="27"/>
      <c r="C44" s="27"/>
      <c r="D44" s="27"/>
      <c r="E44" s="27"/>
      <c r="F44" s="27"/>
      <c r="G44" s="27"/>
      <c r="H44" s="27"/>
      <c r="K44" s="72"/>
      <c r="L44" s="72"/>
    </row>
    <row r="45" spans="1:8" ht="15">
      <c r="A45" s="28"/>
      <c r="B45" s="29"/>
      <c r="C45" s="29"/>
      <c r="D45" s="29"/>
      <c r="E45" s="29"/>
      <c r="F45" s="29"/>
      <c r="G45" s="29"/>
      <c r="H45" s="29"/>
    </row>
    <row r="46" spans="1:8" ht="15.75">
      <c r="A46" s="30" t="s">
        <v>46</v>
      </c>
      <c r="B46" s="31"/>
      <c r="C46" s="143" t="s">
        <v>47</v>
      </c>
      <c r="D46" s="143"/>
      <c r="E46" s="27"/>
      <c r="F46" s="143" t="s">
        <v>48</v>
      </c>
      <c r="G46" s="143"/>
      <c r="H46" s="143"/>
    </row>
    <row r="52" ht="15">
      <c r="F52" s="32"/>
    </row>
    <row r="54" ht="15">
      <c r="F54" s="32"/>
    </row>
  </sheetData>
  <mergeCells count="71">
    <mergeCell ref="C46:D46"/>
    <mergeCell ref="F46:H46"/>
    <mergeCell ref="A41:B41"/>
    <mergeCell ref="C41:D41"/>
    <mergeCell ref="E41:F41"/>
    <mergeCell ref="G41:H41"/>
    <mergeCell ref="A40:B40"/>
    <mergeCell ref="C40:D40"/>
    <mergeCell ref="E40:F40"/>
    <mergeCell ref="G40:H40"/>
    <mergeCell ref="A39:B39"/>
    <mergeCell ref="C39:D39"/>
    <mergeCell ref="E39:F39"/>
    <mergeCell ref="G39:H39"/>
    <mergeCell ref="A38:B38"/>
    <mergeCell ref="C38:D38"/>
    <mergeCell ref="E38:F38"/>
    <mergeCell ref="G38:H38"/>
    <mergeCell ref="A37:B37"/>
    <mergeCell ref="C37:D37"/>
    <mergeCell ref="E37:F37"/>
    <mergeCell ref="G37:H37"/>
    <mergeCell ref="G36:H36"/>
    <mergeCell ref="A35:B35"/>
    <mergeCell ref="C35:D35"/>
    <mergeCell ref="E35:F35"/>
    <mergeCell ref="G35:H35"/>
    <mergeCell ref="A36:B36"/>
    <mergeCell ref="C36:D36"/>
    <mergeCell ref="E36:F36"/>
    <mergeCell ref="E34:F34"/>
    <mergeCell ref="A31:B31"/>
    <mergeCell ref="C31:D31"/>
    <mergeCell ref="E31:F31"/>
    <mergeCell ref="G31:H31"/>
    <mergeCell ref="A32:B32"/>
    <mergeCell ref="G34:H34"/>
    <mergeCell ref="A33:B33"/>
    <mergeCell ref="C33:D33"/>
    <mergeCell ref="E33:F33"/>
    <mergeCell ref="G33:H33"/>
    <mergeCell ref="C32:D32"/>
    <mergeCell ref="E32:F32"/>
    <mergeCell ref="G32:H32"/>
    <mergeCell ref="A34:B34"/>
    <mergeCell ref="C34:D34"/>
    <mergeCell ref="A7:B8"/>
    <mergeCell ref="C7:D7"/>
    <mergeCell ref="E7:F7"/>
    <mergeCell ref="G7:H8"/>
    <mergeCell ref="G9:H9"/>
    <mergeCell ref="G10:H10"/>
    <mergeCell ref="G11:H11"/>
    <mergeCell ref="C29:D29"/>
    <mergeCell ref="E29:F29"/>
    <mergeCell ref="G29:H29"/>
    <mergeCell ref="G12:H12"/>
    <mergeCell ref="G14:H14"/>
    <mergeCell ref="G13:H13"/>
    <mergeCell ref="G15:H15"/>
    <mergeCell ref="G17:H17"/>
    <mergeCell ref="G16:H16"/>
    <mergeCell ref="G30:H30"/>
    <mergeCell ref="A30:B30"/>
    <mergeCell ref="C30:D30"/>
    <mergeCell ref="A19:A20"/>
    <mergeCell ref="B19:C19"/>
    <mergeCell ref="D19:E19"/>
    <mergeCell ref="F19:G19"/>
    <mergeCell ref="H19:H20"/>
    <mergeCell ref="E30:F3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zoomScale="115" zoomScaleNormal="115" workbookViewId="0" topLeftCell="A25">
      <selection activeCell="D26" sqref="D26"/>
    </sheetView>
  </sheetViews>
  <sheetFormatPr defaultColWidth="9.140625" defaultRowHeight="15"/>
  <cols>
    <col min="1" max="1" width="35.00390625" style="0" bestFit="1" customWidth="1"/>
    <col min="2" max="2" width="26.57421875" style="0" customWidth="1"/>
    <col min="3" max="3" width="13.8515625" style="0" customWidth="1"/>
    <col min="4" max="4" width="13.7109375" style="0" customWidth="1"/>
    <col min="5" max="5" width="12.57421875" style="0" customWidth="1"/>
    <col min="6" max="6" width="13.57421875" style="0" customWidth="1"/>
    <col min="7" max="7" width="13.00390625" style="0" customWidth="1"/>
    <col min="8" max="8" width="13.8515625" style="0" customWidth="1"/>
    <col min="9" max="9" width="16.7109375" style="50" customWidth="1"/>
    <col min="10" max="10" width="20.28125" style="77" customWidth="1"/>
    <col min="11" max="11" width="17.7109375" style="78" bestFit="1" customWidth="1"/>
    <col min="12" max="12" width="17.7109375" style="78" customWidth="1"/>
    <col min="13" max="13" width="17.00390625" style="59" bestFit="1" customWidth="1"/>
    <col min="14" max="14" width="14.00390625" style="59" bestFit="1" customWidth="1"/>
    <col min="15" max="15" width="13.28125" style="46" bestFit="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8.75">
      <c r="A2" s="2" t="s">
        <v>0</v>
      </c>
      <c r="B2" s="3"/>
      <c r="C2" s="1"/>
      <c r="D2" s="1"/>
      <c r="E2" s="1"/>
      <c r="F2" s="1"/>
      <c r="G2" s="1"/>
      <c r="H2" s="1"/>
    </row>
    <row r="3" spans="1:8" ht="18.75">
      <c r="A3" s="2"/>
      <c r="B3" s="3"/>
      <c r="C3" s="1"/>
      <c r="D3" s="1"/>
      <c r="E3" s="1"/>
      <c r="F3" s="1"/>
      <c r="G3" s="1"/>
      <c r="H3" s="1"/>
    </row>
    <row r="4" spans="1:8" ht="18.75">
      <c r="A4" s="2" t="s">
        <v>55</v>
      </c>
      <c r="B4" s="3"/>
      <c r="C4" s="1"/>
      <c r="D4" s="1"/>
      <c r="E4" s="1"/>
      <c r="F4" s="1"/>
      <c r="G4" s="1"/>
      <c r="H4" s="1"/>
    </row>
    <row r="5" spans="1:15" ht="18.75">
      <c r="A5" s="2"/>
      <c r="B5" s="3"/>
      <c r="C5" s="1"/>
      <c r="D5" s="1"/>
      <c r="E5" s="1"/>
      <c r="F5" s="1"/>
      <c r="G5" s="1"/>
      <c r="H5" s="1"/>
      <c r="O5" s="49"/>
    </row>
    <row r="6" spans="1:8" ht="15.75">
      <c r="A6" s="1"/>
      <c r="B6" s="1"/>
      <c r="C6" s="1"/>
      <c r="D6" s="1"/>
      <c r="E6" s="1"/>
      <c r="F6" s="1"/>
      <c r="G6" s="1"/>
      <c r="H6" s="4" t="s">
        <v>2</v>
      </c>
    </row>
    <row r="7" spans="1:8" ht="15.75">
      <c r="A7" s="126" t="s">
        <v>3</v>
      </c>
      <c r="B7" s="127"/>
      <c r="C7" s="130" t="s">
        <v>4</v>
      </c>
      <c r="D7" s="130"/>
      <c r="E7" s="130" t="s">
        <v>5</v>
      </c>
      <c r="F7" s="130"/>
      <c r="G7" s="130" t="s">
        <v>6</v>
      </c>
      <c r="H7" s="130"/>
    </row>
    <row r="8" spans="1:8" ht="31.5">
      <c r="A8" s="128"/>
      <c r="B8" s="129"/>
      <c r="C8" s="5" t="s">
        <v>7</v>
      </c>
      <c r="D8" s="5" t="s">
        <v>8</v>
      </c>
      <c r="E8" s="5" t="s">
        <v>9</v>
      </c>
      <c r="F8" s="5" t="s">
        <v>10</v>
      </c>
      <c r="G8" s="130"/>
      <c r="H8" s="130"/>
    </row>
    <row r="9" spans="1:10" ht="15">
      <c r="A9" s="35" t="s">
        <v>11</v>
      </c>
      <c r="B9" s="36"/>
      <c r="C9" s="9">
        <v>14047000</v>
      </c>
      <c r="D9" s="9">
        <v>14047000</v>
      </c>
      <c r="E9" s="40">
        <v>2273747.5</v>
      </c>
      <c r="F9" s="40">
        <v>5293229.21</v>
      </c>
      <c r="G9" s="124">
        <f aca="true" t="shared" si="0" ref="G9:G16">D9-F9</f>
        <v>8753770.79</v>
      </c>
      <c r="H9" s="125"/>
      <c r="J9" s="83"/>
    </row>
    <row r="10" spans="1:8" ht="15">
      <c r="A10" s="33" t="s">
        <v>12</v>
      </c>
      <c r="B10" s="34"/>
      <c r="C10" s="9">
        <v>9750000</v>
      </c>
      <c r="D10" s="9">
        <v>9750000</v>
      </c>
      <c r="E10" s="40">
        <v>1566450.14</v>
      </c>
      <c r="F10" s="9">
        <v>3636752.89</v>
      </c>
      <c r="G10" s="124">
        <f t="shared" si="0"/>
        <v>6113247.109999999</v>
      </c>
      <c r="H10" s="125"/>
    </row>
    <row r="11" spans="1:8" ht="15">
      <c r="A11" s="6" t="s">
        <v>13</v>
      </c>
      <c r="B11" s="7"/>
      <c r="C11" s="8">
        <v>135000</v>
      </c>
      <c r="D11" s="8">
        <v>135000</v>
      </c>
      <c r="E11" s="40">
        <v>30270.84</v>
      </c>
      <c r="F11" s="9">
        <v>50677.29</v>
      </c>
      <c r="G11" s="124">
        <f t="shared" si="0"/>
        <v>84322.70999999999</v>
      </c>
      <c r="H11" s="125"/>
    </row>
    <row r="12" spans="1:8" ht="15">
      <c r="A12" s="6" t="s">
        <v>14</v>
      </c>
      <c r="B12" s="7"/>
      <c r="C12" s="8">
        <v>23000</v>
      </c>
      <c r="D12" s="8">
        <v>23000</v>
      </c>
      <c r="E12" s="40">
        <v>1373.9</v>
      </c>
      <c r="F12" s="9">
        <v>2518.5</v>
      </c>
      <c r="G12" s="124">
        <f t="shared" si="0"/>
        <v>20481.5</v>
      </c>
      <c r="H12" s="125"/>
    </row>
    <row r="13" spans="1:8" ht="15">
      <c r="A13" s="6" t="s">
        <v>15</v>
      </c>
      <c r="B13" s="7"/>
      <c r="C13" s="9">
        <v>13125000</v>
      </c>
      <c r="D13" s="9">
        <v>13125000</v>
      </c>
      <c r="E13" s="40">
        <v>5518745.48</v>
      </c>
      <c r="F13" s="9">
        <v>5923339.68</v>
      </c>
      <c r="G13" s="124">
        <f t="shared" si="0"/>
        <v>7201660.32</v>
      </c>
      <c r="H13" s="125"/>
    </row>
    <row r="14" spans="1:8" ht="15">
      <c r="A14" s="6" t="s">
        <v>16</v>
      </c>
      <c r="B14" s="7"/>
      <c r="C14" s="9">
        <v>3438000</v>
      </c>
      <c r="D14" s="9">
        <v>3438000</v>
      </c>
      <c r="E14" s="40">
        <v>2373150.7</v>
      </c>
      <c r="F14" s="9">
        <v>2965624.36</v>
      </c>
      <c r="G14" s="124">
        <f t="shared" si="0"/>
        <v>472375.64000000013</v>
      </c>
      <c r="H14" s="125"/>
    </row>
    <row r="15" spans="1:8" ht="15">
      <c r="A15" s="6" t="s">
        <v>17</v>
      </c>
      <c r="B15" s="7"/>
      <c r="C15" s="8">
        <v>0</v>
      </c>
      <c r="D15" s="8">
        <v>0</v>
      </c>
      <c r="E15" s="40">
        <v>0</v>
      </c>
      <c r="F15" s="40">
        <v>0</v>
      </c>
      <c r="G15" s="124">
        <f t="shared" si="0"/>
        <v>0</v>
      </c>
      <c r="H15" s="125"/>
    </row>
    <row r="16" spans="1:10" ht="15">
      <c r="A16" s="10" t="s">
        <v>18</v>
      </c>
      <c r="B16" s="7"/>
      <c r="C16" s="9">
        <v>12167000</v>
      </c>
      <c r="D16" s="9">
        <v>12167000</v>
      </c>
      <c r="E16" s="68">
        <v>2421470.44</v>
      </c>
      <c r="F16" s="40">
        <v>5413315.24</v>
      </c>
      <c r="G16" s="124">
        <f t="shared" si="0"/>
        <v>6753684.76</v>
      </c>
      <c r="H16" s="125"/>
      <c r="J16" s="40"/>
    </row>
    <row r="17" spans="1:8" ht="15.75">
      <c r="A17" s="11" t="s">
        <v>19</v>
      </c>
      <c r="B17" s="7"/>
      <c r="C17" s="12">
        <v>52685000</v>
      </c>
      <c r="D17" s="12">
        <v>52685000</v>
      </c>
      <c r="E17" s="12">
        <f>SUM(E9:E16)</f>
        <v>14185208.999999998</v>
      </c>
      <c r="F17" s="12">
        <f>SUM(F9:F16)</f>
        <v>23285457.17</v>
      </c>
      <c r="G17" s="124">
        <f>SUM(G9:H16)</f>
        <v>29399542.83</v>
      </c>
      <c r="H17" s="125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14" ht="15.75">
      <c r="A19" s="131" t="s">
        <v>20</v>
      </c>
      <c r="B19" s="133" t="s">
        <v>21</v>
      </c>
      <c r="C19" s="134"/>
      <c r="D19" s="133" t="s">
        <v>22</v>
      </c>
      <c r="E19" s="134"/>
      <c r="F19" s="133" t="s">
        <v>23</v>
      </c>
      <c r="G19" s="144"/>
      <c r="H19" s="130" t="s">
        <v>24</v>
      </c>
      <c r="M19" s="74"/>
      <c r="N19" s="74"/>
    </row>
    <row r="20" spans="1:15" ht="15.75">
      <c r="A20" s="132"/>
      <c r="B20" s="5" t="s">
        <v>7</v>
      </c>
      <c r="C20" s="5" t="s">
        <v>8</v>
      </c>
      <c r="D20" s="13" t="s">
        <v>25</v>
      </c>
      <c r="E20" s="13" t="s">
        <v>10</v>
      </c>
      <c r="F20" s="13" t="s">
        <v>25</v>
      </c>
      <c r="G20" s="64" t="s">
        <v>10</v>
      </c>
      <c r="H20" s="130"/>
      <c r="I20" s="54"/>
      <c r="K20" s="79"/>
      <c r="L20" s="56"/>
      <c r="O20" s="49"/>
    </row>
    <row r="21" spans="1:15" ht="15">
      <c r="A21" s="14" t="s">
        <v>26</v>
      </c>
      <c r="B21" s="15">
        <v>20000000</v>
      </c>
      <c r="C21" s="15">
        <v>20000000</v>
      </c>
      <c r="D21" s="42">
        <v>3636886.16</v>
      </c>
      <c r="E21" s="42">
        <v>6949421.79</v>
      </c>
      <c r="F21" s="42">
        <v>3636886.16</v>
      </c>
      <c r="G21" s="42">
        <v>6949421.79</v>
      </c>
      <c r="H21" s="16">
        <f>C21-E21</f>
        <v>13050578.21</v>
      </c>
      <c r="I21" s="77"/>
      <c r="K21" s="80"/>
      <c r="L21" s="56"/>
      <c r="O21" s="49"/>
    </row>
    <row r="22" spans="1:15" ht="15">
      <c r="A22" s="14" t="s">
        <v>27</v>
      </c>
      <c r="B22" s="15">
        <v>4800000</v>
      </c>
      <c r="C22" s="15">
        <v>4800000</v>
      </c>
      <c r="D22" s="42">
        <v>725845.67</v>
      </c>
      <c r="E22" s="42">
        <v>1414824.24</v>
      </c>
      <c r="F22" s="42">
        <v>725845.67</v>
      </c>
      <c r="G22" s="42">
        <v>1414824.24</v>
      </c>
      <c r="H22" s="16">
        <f>C22-E22</f>
        <v>3385175.76</v>
      </c>
      <c r="I22" s="77"/>
      <c r="K22" s="80"/>
      <c r="L22" s="56"/>
      <c r="O22" s="49"/>
    </row>
    <row r="23" spans="1:15" ht="15">
      <c r="A23" s="14" t="s">
        <v>28</v>
      </c>
      <c r="B23" s="37">
        <v>3015000</v>
      </c>
      <c r="C23" s="37">
        <v>3015000</v>
      </c>
      <c r="D23" s="42">
        <v>378151.36</v>
      </c>
      <c r="E23" s="42">
        <v>775355.91</v>
      </c>
      <c r="F23" s="42">
        <v>374024.38</v>
      </c>
      <c r="G23" s="65">
        <v>771228.93</v>
      </c>
      <c r="H23" s="16">
        <f>C23-E23</f>
        <v>2239644.09</v>
      </c>
      <c r="I23" s="77"/>
      <c r="K23" s="80"/>
      <c r="L23" s="56"/>
      <c r="O23" s="49"/>
    </row>
    <row r="24" spans="1:15" ht="15">
      <c r="A24" s="14" t="s">
        <v>29</v>
      </c>
      <c r="B24" s="37">
        <v>24870000</v>
      </c>
      <c r="C24" s="37">
        <v>24870000</v>
      </c>
      <c r="D24" s="42">
        <v>177039.92</v>
      </c>
      <c r="E24" s="42">
        <v>364127.15</v>
      </c>
      <c r="F24" s="42">
        <v>175217.08</v>
      </c>
      <c r="G24" s="65">
        <v>352596.6</v>
      </c>
      <c r="H24" s="16">
        <f>C24-E24</f>
        <v>24505872.85</v>
      </c>
      <c r="I24" s="77"/>
      <c r="K24" s="80"/>
      <c r="L24" s="80"/>
      <c r="O24" s="49"/>
    </row>
    <row r="25" spans="1:15" ht="15.75">
      <c r="A25" s="17" t="s">
        <v>19</v>
      </c>
      <c r="B25" s="18">
        <v>52685000</v>
      </c>
      <c r="C25" s="18">
        <v>52685000</v>
      </c>
      <c r="D25" s="43">
        <f>SUM(D21:D24)</f>
        <v>4917923.11</v>
      </c>
      <c r="E25" s="43">
        <f>SUM(E21:E24)</f>
        <v>9503729.09</v>
      </c>
      <c r="F25" s="43">
        <f>SUM(F21:F24)</f>
        <v>4911973.29</v>
      </c>
      <c r="G25" s="66">
        <f>SUM(G21:G24)</f>
        <v>9488071.56</v>
      </c>
      <c r="H25" s="16">
        <f>SUM(H21:H24)</f>
        <v>43181270.910000004</v>
      </c>
      <c r="I25" s="77"/>
      <c r="K25" s="79"/>
      <c r="L25" s="79"/>
      <c r="O25" s="49"/>
    </row>
    <row r="26" spans="1:15" ht="15">
      <c r="A26" s="19"/>
      <c r="B26" s="20"/>
      <c r="C26" s="20"/>
      <c r="D26" s="20"/>
      <c r="E26" s="20"/>
      <c r="F26" s="20"/>
      <c r="G26" s="20"/>
      <c r="H26" s="25"/>
      <c r="K26" s="80"/>
      <c r="L26" s="80"/>
      <c r="O26" s="49"/>
    </row>
    <row r="27" spans="1:15" ht="15">
      <c r="A27" s="21" t="s">
        <v>30</v>
      </c>
      <c r="B27" s="12">
        <v>0</v>
      </c>
      <c r="C27" s="12">
        <v>0</v>
      </c>
      <c r="D27" s="22">
        <v>4514442.19</v>
      </c>
      <c r="E27" s="22">
        <v>4514442.19</v>
      </c>
      <c r="F27" s="22">
        <v>4524149.9</v>
      </c>
      <c r="G27" s="22">
        <v>4524149.9</v>
      </c>
      <c r="H27" s="23"/>
      <c r="I27" s="63"/>
      <c r="K27" s="80"/>
      <c r="L27" s="80"/>
      <c r="O27" s="49"/>
    </row>
    <row r="28" spans="1:15" ht="15">
      <c r="A28" s="1"/>
      <c r="B28" s="1"/>
      <c r="C28" s="1"/>
      <c r="D28" s="1"/>
      <c r="E28" s="1"/>
      <c r="F28" s="1"/>
      <c r="G28" s="1"/>
      <c r="H28" s="1"/>
      <c r="O28" s="49"/>
    </row>
    <row r="29" spans="1:15" ht="15.75">
      <c r="A29" s="24" t="s">
        <v>31</v>
      </c>
      <c r="B29" s="25"/>
      <c r="C29" s="137" t="s">
        <v>32</v>
      </c>
      <c r="D29" s="137"/>
      <c r="E29" s="138"/>
      <c r="F29" s="138"/>
      <c r="G29" s="137" t="s">
        <v>32</v>
      </c>
      <c r="H29" s="137"/>
      <c r="I29" s="55"/>
      <c r="K29" s="80"/>
      <c r="L29" s="80"/>
      <c r="O29" s="49"/>
    </row>
    <row r="30" spans="1:15" ht="15">
      <c r="A30" s="138"/>
      <c r="B30" s="138"/>
      <c r="C30" s="138"/>
      <c r="D30" s="138"/>
      <c r="E30" s="138"/>
      <c r="F30" s="138"/>
      <c r="G30" s="138"/>
      <c r="H30" s="138"/>
      <c r="K30" s="80"/>
      <c r="L30" s="80"/>
      <c r="M30" s="81"/>
      <c r="O30" s="49"/>
    </row>
    <row r="31" spans="1:15" ht="15.75">
      <c r="A31" s="141" t="s">
        <v>33</v>
      </c>
      <c r="B31" s="141"/>
      <c r="C31" s="142">
        <f>C32+C33</f>
        <v>29955403.71</v>
      </c>
      <c r="D31" s="142"/>
      <c r="E31" s="141" t="s">
        <v>34</v>
      </c>
      <c r="F31" s="141"/>
      <c r="G31" s="142">
        <f>G32+G33</f>
        <v>10657880.669999998</v>
      </c>
      <c r="H31" s="142"/>
      <c r="K31" s="80"/>
      <c r="L31" s="80"/>
      <c r="O31" s="49"/>
    </row>
    <row r="32" spans="1:9" ht="15">
      <c r="A32" s="139" t="s">
        <v>35</v>
      </c>
      <c r="B32" s="139"/>
      <c r="C32" s="145">
        <v>23285457.17</v>
      </c>
      <c r="D32" s="145"/>
      <c r="E32" s="139" t="s">
        <v>36</v>
      </c>
      <c r="F32" s="139"/>
      <c r="G32" s="145">
        <v>9477341.54</v>
      </c>
      <c r="H32" s="145"/>
      <c r="I32" s="59"/>
    </row>
    <row r="33" spans="1:9" ht="15">
      <c r="A33" s="139" t="s">
        <v>37</v>
      </c>
      <c r="B33" s="139"/>
      <c r="C33" s="145">
        <v>6669946.54</v>
      </c>
      <c r="D33" s="145"/>
      <c r="E33" s="139" t="s">
        <v>37</v>
      </c>
      <c r="F33" s="139"/>
      <c r="G33" s="145">
        <v>1180539.13</v>
      </c>
      <c r="H33" s="145"/>
      <c r="I33" s="58"/>
    </row>
    <row r="34" spans="1:8" ht="15">
      <c r="A34" s="139"/>
      <c r="B34" s="139"/>
      <c r="C34" s="138"/>
      <c r="D34" s="138"/>
      <c r="E34" s="139" t="s">
        <v>38</v>
      </c>
      <c r="F34" s="139"/>
      <c r="G34" s="140"/>
      <c r="H34" s="140"/>
    </row>
    <row r="35" spans="1:12" ht="15">
      <c r="A35" s="139"/>
      <c r="B35" s="139"/>
      <c r="C35" s="138"/>
      <c r="D35" s="138"/>
      <c r="E35" s="139"/>
      <c r="F35" s="139"/>
      <c r="G35" s="138"/>
      <c r="H35" s="138"/>
      <c r="K35" s="82"/>
      <c r="L35" s="82"/>
    </row>
    <row r="36" spans="1:12" ht="15.75">
      <c r="A36" s="141" t="s">
        <v>39</v>
      </c>
      <c r="B36" s="141"/>
      <c r="C36" s="142">
        <v>146652236.6</v>
      </c>
      <c r="D36" s="142"/>
      <c r="E36" s="141" t="s">
        <v>40</v>
      </c>
      <c r="F36" s="141"/>
      <c r="G36" s="142">
        <f>G37+G38+G39</f>
        <v>165949759.64</v>
      </c>
      <c r="H36" s="142"/>
      <c r="I36" s="59"/>
      <c r="K36" s="82"/>
      <c r="L36" s="82"/>
    </row>
    <row r="37" spans="1:12" ht="15">
      <c r="A37" s="139" t="s">
        <v>41</v>
      </c>
      <c r="B37" s="139"/>
      <c r="C37" s="140">
        <v>0</v>
      </c>
      <c r="D37" s="140"/>
      <c r="E37" s="139" t="s">
        <v>41</v>
      </c>
      <c r="F37" s="139"/>
      <c r="G37" s="140">
        <v>4647.73</v>
      </c>
      <c r="H37" s="140"/>
      <c r="I37" s="59"/>
      <c r="K37" s="77"/>
      <c r="L37" s="77"/>
    </row>
    <row r="38" spans="1:9" ht="15">
      <c r="A38" s="139" t="s">
        <v>42</v>
      </c>
      <c r="B38" s="139"/>
      <c r="C38" s="140">
        <v>11773</v>
      </c>
      <c r="D38" s="140"/>
      <c r="E38" s="139" t="s">
        <v>42</v>
      </c>
      <c r="F38" s="139"/>
      <c r="G38" s="140">
        <v>122251.02</v>
      </c>
      <c r="H38" s="140"/>
      <c r="I38" s="59"/>
    </row>
    <row r="39" spans="1:12" ht="15">
      <c r="A39" s="139" t="s">
        <v>43</v>
      </c>
      <c r="B39" s="139"/>
      <c r="C39" s="140">
        <v>146640463.6</v>
      </c>
      <c r="D39" s="140"/>
      <c r="E39" s="139" t="s">
        <v>43</v>
      </c>
      <c r="F39" s="139"/>
      <c r="G39" s="140">
        <v>165822860.89</v>
      </c>
      <c r="H39" s="140"/>
      <c r="I39" s="58"/>
      <c r="K39" s="77"/>
      <c r="L39" s="77"/>
    </row>
    <row r="40" spans="1:13" ht="15">
      <c r="A40" s="139"/>
      <c r="B40" s="139"/>
      <c r="C40" s="138"/>
      <c r="D40" s="138"/>
      <c r="E40" s="138"/>
      <c r="F40" s="138"/>
      <c r="G40" s="138"/>
      <c r="H40" s="138"/>
      <c r="M40" s="77"/>
    </row>
    <row r="41" spans="1:8" ht="15.75">
      <c r="A41" s="141" t="s">
        <v>44</v>
      </c>
      <c r="B41" s="141"/>
      <c r="C41" s="142">
        <f>C36+C31</f>
        <v>176607640.31</v>
      </c>
      <c r="D41" s="142"/>
      <c r="E41" s="138"/>
      <c r="F41" s="138"/>
      <c r="G41" s="142">
        <f>G31+G36</f>
        <v>176607640.30999997</v>
      </c>
      <c r="H41" s="142"/>
    </row>
    <row r="42" spans="1:13" ht="15">
      <c r="A42" s="26" t="s">
        <v>45</v>
      </c>
      <c r="B42" s="1"/>
      <c r="C42" s="1"/>
      <c r="D42" s="1"/>
      <c r="E42" s="1"/>
      <c r="F42" s="1"/>
      <c r="G42" s="1"/>
      <c r="H42" s="1"/>
      <c r="M42" s="55"/>
    </row>
    <row r="43" spans="1:8" ht="15.75">
      <c r="A43" s="27"/>
      <c r="B43" s="27"/>
      <c r="C43" s="27"/>
      <c r="D43" s="27"/>
      <c r="E43" s="27"/>
      <c r="F43" s="27"/>
      <c r="G43" s="27"/>
      <c r="H43" s="27"/>
    </row>
    <row r="44" spans="1:12" ht="15.75">
      <c r="A44" s="27"/>
      <c r="B44" s="27"/>
      <c r="C44" s="27"/>
      <c r="D44" s="27"/>
      <c r="E44" s="27"/>
      <c r="F44" s="27"/>
      <c r="G44" s="27"/>
      <c r="H44" s="27"/>
      <c r="K44" s="77"/>
      <c r="L44" s="77"/>
    </row>
    <row r="45" spans="1:8" ht="15">
      <c r="A45" s="28"/>
      <c r="B45" s="29"/>
      <c r="C45" s="29"/>
      <c r="D45" s="29"/>
      <c r="E45" s="29"/>
      <c r="F45" s="29"/>
      <c r="G45" s="29"/>
      <c r="H45" s="29"/>
    </row>
    <row r="46" spans="1:8" ht="15.75">
      <c r="A46" s="30" t="s">
        <v>46</v>
      </c>
      <c r="B46" s="31"/>
      <c r="C46" s="143" t="s">
        <v>47</v>
      </c>
      <c r="D46" s="143"/>
      <c r="E46" s="27"/>
      <c r="F46" s="143" t="s">
        <v>48</v>
      </c>
      <c r="G46" s="143"/>
      <c r="H46" s="143"/>
    </row>
    <row r="52" ht="15">
      <c r="F52" s="32"/>
    </row>
    <row r="54" ht="15">
      <c r="F54" s="32"/>
    </row>
  </sheetData>
  <mergeCells count="71">
    <mergeCell ref="G11:H11"/>
    <mergeCell ref="G9:H9"/>
    <mergeCell ref="G10:H10"/>
    <mergeCell ref="A7:B8"/>
    <mergeCell ref="C7:D7"/>
    <mergeCell ref="E7:F7"/>
    <mergeCell ref="G7:H8"/>
    <mergeCell ref="G12:H12"/>
    <mergeCell ref="A31:B31"/>
    <mergeCell ref="C31:D31"/>
    <mergeCell ref="E31:F31"/>
    <mergeCell ref="G15:H15"/>
    <mergeCell ref="G13:H13"/>
    <mergeCell ref="G16:H16"/>
    <mergeCell ref="G31:H31"/>
    <mergeCell ref="A30:B30"/>
    <mergeCell ref="C30:D30"/>
    <mergeCell ref="E30:F30"/>
    <mergeCell ref="G30:H30"/>
    <mergeCell ref="G17:H17"/>
    <mergeCell ref="G14:H14"/>
    <mergeCell ref="A32:B32"/>
    <mergeCell ref="C32:D32"/>
    <mergeCell ref="E32:F32"/>
    <mergeCell ref="G32:H32"/>
    <mergeCell ref="H19:H20"/>
    <mergeCell ref="A19:A20"/>
    <mergeCell ref="B19:C19"/>
    <mergeCell ref="D19:E19"/>
    <mergeCell ref="F19:G19"/>
    <mergeCell ref="C29:D29"/>
    <mergeCell ref="E29:F29"/>
    <mergeCell ref="G29:H29"/>
    <mergeCell ref="A33:B33"/>
    <mergeCell ref="C33:D33"/>
    <mergeCell ref="E33:F33"/>
    <mergeCell ref="G33:H33"/>
    <mergeCell ref="A34:B34"/>
    <mergeCell ref="C34:D34"/>
    <mergeCell ref="E34:F34"/>
    <mergeCell ref="G34:H34"/>
    <mergeCell ref="A35:B35"/>
    <mergeCell ref="C35:D35"/>
    <mergeCell ref="E35:F35"/>
    <mergeCell ref="G35:H35"/>
    <mergeCell ref="A36:B36"/>
    <mergeCell ref="C36:D36"/>
    <mergeCell ref="E36:F36"/>
    <mergeCell ref="G36:H36"/>
    <mergeCell ref="A37:B37"/>
    <mergeCell ref="C37:D37"/>
    <mergeCell ref="E37:F37"/>
    <mergeCell ref="G37:H37"/>
    <mergeCell ref="A38:B38"/>
    <mergeCell ref="C38:D38"/>
    <mergeCell ref="E38:F38"/>
    <mergeCell ref="G38:H38"/>
    <mergeCell ref="A39:B39"/>
    <mergeCell ref="C39:D39"/>
    <mergeCell ref="E39:F39"/>
    <mergeCell ref="G39:H39"/>
    <mergeCell ref="A40:B40"/>
    <mergeCell ref="C40:D40"/>
    <mergeCell ref="E40:F40"/>
    <mergeCell ref="G40:H40"/>
    <mergeCell ref="C46:D46"/>
    <mergeCell ref="F46:H46"/>
    <mergeCell ref="A41:B41"/>
    <mergeCell ref="C41:D41"/>
    <mergeCell ref="E41:F41"/>
    <mergeCell ref="G41:H4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zoomScale="115" zoomScaleNormal="115" workbookViewId="0" topLeftCell="A28">
      <selection activeCell="B23" sqref="B23"/>
    </sheetView>
  </sheetViews>
  <sheetFormatPr defaultColWidth="9.140625" defaultRowHeight="15"/>
  <cols>
    <col min="1" max="1" width="35.00390625" style="0" bestFit="1" customWidth="1"/>
    <col min="2" max="2" width="26.57421875" style="0" customWidth="1"/>
    <col min="3" max="3" width="13.8515625" style="0" customWidth="1"/>
    <col min="4" max="4" width="13.7109375" style="0" customWidth="1"/>
    <col min="5" max="5" width="12.57421875" style="0" customWidth="1"/>
    <col min="6" max="6" width="13.57421875" style="0" customWidth="1"/>
    <col min="7" max="7" width="13.00390625" style="0" customWidth="1"/>
    <col min="8" max="8" width="13.8515625" style="0" customWidth="1"/>
    <col min="9" max="9" width="16.7109375" style="50" customWidth="1"/>
    <col min="10" max="10" width="20.28125" style="84" customWidth="1"/>
    <col min="11" max="11" width="17.7109375" style="85" bestFit="1" customWidth="1"/>
    <col min="12" max="12" width="17.7109375" style="85" customWidth="1"/>
    <col min="13" max="13" width="17.00390625" style="59" bestFit="1" customWidth="1"/>
    <col min="14" max="14" width="14.00390625" style="59" bestFit="1" customWidth="1"/>
    <col min="15" max="15" width="13.28125" style="46" bestFit="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8.75">
      <c r="A2" s="2" t="s">
        <v>0</v>
      </c>
      <c r="B2" s="3"/>
      <c r="C2" s="1"/>
      <c r="D2" s="1"/>
      <c r="E2" s="1"/>
      <c r="F2" s="1"/>
      <c r="G2" s="1"/>
      <c r="H2" s="1"/>
    </row>
    <row r="3" spans="1:8" ht="18.75">
      <c r="A3" s="2"/>
      <c r="B3" s="3"/>
      <c r="C3" s="1"/>
      <c r="D3" s="1"/>
      <c r="E3" s="1"/>
      <c r="F3" s="1"/>
      <c r="G3" s="1"/>
      <c r="H3" s="1"/>
    </row>
    <row r="4" spans="1:8" ht="18.75">
      <c r="A4" s="2" t="s">
        <v>56</v>
      </c>
      <c r="B4" s="3"/>
      <c r="C4" s="1"/>
      <c r="D4" s="1"/>
      <c r="E4" s="1"/>
      <c r="F4" s="1"/>
      <c r="G4" s="1"/>
      <c r="H4" s="1"/>
    </row>
    <row r="5" spans="1:15" ht="18.75">
      <c r="A5" s="2"/>
      <c r="B5" s="3"/>
      <c r="C5" s="1"/>
      <c r="D5" s="1"/>
      <c r="E5" s="1"/>
      <c r="F5" s="1"/>
      <c r="G5" s="1"/>
      <c r="H5" s="1"/>
      <c r="O5" s="49"/>
    </row>
    <row r="6" spans="1:8" ht="15.75">
      <c r="A6" s="1"/>
      <c r="B6" s="1"/>
      <c r="C6" s="1"/>
      <c r="D6" s="1"/>
      <c r="E6" s="1"/>
      <c r="F6" s="1"/>
      <c r="G6" s="1"/>
      <c r="H6" s="4" t="s">
        <v>2</v>
      </c>
    </row>
    <row r="7" spans="1:8" ht="15.75">
      <c r="A7" s="126" t="s">
        <v>3</v>
      </c>
      <c r="B7" s="127"/>
      <c r="C7" s="130" t="s">
        <v>4</v>
      </c>
      <c r="D7" s="130"/>
      <c r="E7" s="130" t="s">
        <v>5</v>
      </c>
      <c r="F7" s="130"/>
      <c r="G7" s="130" t="s">
        <v>6</v>
      </c>
      <c r="H7" s="130"/>
    </row>
    <row r="8" spans="1:8" ht="31.5">
      <c r="A8" s="128"/>
      <c r="B8" s="129"/>
      <c r="C8" s="5" t="s">
        <v>7</v>
      </c>
      <c r="D8" s="5" t="s">
        <v>8</v>
      </c>
      <c r="E8" s="5" t="s">
        <v>9</v>
      </c>
      <c r="F8" s="5" t="s">
        <v>10</v>
      </c>
      <c r="G8" s="130"/>
      <c r="H8" s="130"/>
    </row>
    <row r="9" spans="1:8" ht="15">
      <c r="A9" s="35" t="s">
        <v>11</v>
      </c>
      <c r="B9" s="36"/>
      <c r="C9" s="9">
        <v>14047000</v>
      </c>
      <c r="D9" s="9">
        <v>14047000</v>
      </c>
      <c r="E9" s="40">
        <v>2409232.61</v>
      </c>
      <c r="F9" s="9">
        <v>7702461.82</v>
      </c>
      <c r="G9" s="124">
        <f aca="true" t="shared" si="0" ref="G9:G16">D9-F9</f>
        <v>6344538.18</v>
      </c>
      <c r="H9" s="125"/>
    </row>
    <row r="10" spans="1:8" ht="15">
      <c r="A10" s="33" t="s">
        <v>12</v>
      </c>
      <c r="B10" s="34"/>
      <c r="C10" s="9">
        <v>9750000</v>
      </c>
      <c r="D10" s="9">
        <v>9750000</v>
      </c>
      <c r="E10" s="40">
        <v>1652142.32</v>
      </c>
      <c r="F10" s="9">
        <v>5288895.21</v>
      </c>
      <c r="G10" s="124">
        <f t="shared" si="0"/>
        <v>4461104.79</v>
      </c>
      <c r="H10" s="125"/>
    </row>
    <row r="11" spans="1:8" ht="15">
      <c r="A11" s="6" t="s">
        <v>13</v>
      </c>
      <c r="B11" s="7"/>
      <c r="C11" s="8">
        <v>135000</v>
      </c>
      <c r="D11" s="8">
        <v>135000</v>
      </c>
      <c r="E11" s="40">
        <v>31311.48</v>
      </c>
      <c r="F11" s="9">
        <v>81988.77</v>
      </c>
      <c r="G11" s="124">
        <f t="shared" si="0"/>
        <v>53011.229999999996</v>
      </c>
      <c r="H11" s="125"/>
    </row>
    <row r="12" spans="1:8" ht="15">
      <c r="A12" s="6" t="s">
        <v>14</v>
      </c>
      <c r="B12" s="7"/>
      <c r="C12" s="8">
        <v>23000</v>
      </c>
      <c r="D12" s="8">
        <v>23000</v>
      </c>
      <c r="E12" s="40">
        <v>1509.71</v>
      </c>
      <c r="F12" s="9">
        <v>4028.21</v>
      </c>
      <c r="G12" s="124">
        <f t="shared" si="0"/>
        <v>18971.79</v>
      </c>
      <c r="H12" s="125"/>
    </row>
    <row r="13" spans="1:8" ht="15">
      <c r="A13" s="6" t="s">
        <v>15</v>
      </c>
      <c r="B13" s="7"/>
      <c r="C13" s="9">
        <v>13125000</v>
      </c>
      <c r="D13" s="9">
        <v>13125000</v>
      </c>
      <c r="E13" s="40">
        <v>48333.5</v>
      </c>
      <c r="F13" s="9">
        <v>5971673.18</v>
      </c>
      <c r="G13" s="124">
        <f t="shared" si="0"/>
        <v>7153326.82</v>
      </c>
      <c r="H13" s="125"/>
    </row>
    <row r="14" spans="1:8" ht="15">
      <c r="A14" s="6" t="s">
        <v>16</v>
      </c>
      <c r="B14" s="7"/>
      <c r="C14" s="9">
        <v>3438000</v>
      </c>
      <c r="D14" s="9">
        <v>3438000</v>
      </c>
      <c r="E14" s="40">
        <v>1275495.5</v>
      </c>
      <c r="F14" s="9">
        <v>4241119.86</v>
      </c>
      <c r="G14" s="124">
        <f t="shared" si="0"/>
        <v>-803119.8600000003</v>
      </c>
      <c r="H14" s="125"/>
    </row>
    <row r="15" spans="1:8" ht="15">
      <c r="A15" s="6" t="s">
        <v>17</v>
      </c>
      <c r="B15" s="7"/>
      <c r="C15" s="8">
        <v>0</v>
      </c>
      <c r="D15" s="8">
        <v>0</v>
      </c>
      <c r="E15" s="40"/>
      <c r="F15" s="9">
        <v>0</v>
      </c>
      <c r="G15" s="124">
        <f t="shared" si="0"/>
        <v>0</v>
      </c>
      <c r="H15" s="125"/>
    </row>
    <row r="16" spans="1:8" ht="15">
      <c r="A16" s="10" t="s">
        <v>18</v>
      </c>
      <c r="B16" s="7"/>
      <c r="C16" s="9">
        <v>12167000</v>
      </c>
      <c r="D16" s="9">
        <v>12167000</v>
      </c>
      <c r="E16" s="68">
        <v>2570335.73</v>
      </c>
      <c r="F16" s="9">
        <v>7983650.97</v>
      </c>
      <c r="G16" s="124">
        <f t="shared" si="0"/>
        <v>4183349.0300000003</v>
      </c>
      <c r="H16" s="125"/>
    </row>
    <row r="17" spans="1:8" ht="15.75">
      <c r="A17" s="11" t="s">
        <v>19</v>
      </c>
      <c r="B17" s="7"/>
      <c r="C17" s="12">
        <v>52685000</v>
      </c>
      <c r="D17" s="22">
        <v>52685000</v>
      </c>
      <c r="E17" s="22">
        <f>SUM(E9:E16)</f>
        <v>7988360.85</v>
      </c>
      <c r="F17" s="22">
        <f>SUM(F9:F16)</f>
        <v>31273818.02</v>
      </c>
      <c r="G17" s="149">
        <f>SUM(G9:H16)</f>
        <v>21411181.98</v>
      </c>
      <c r="H17" s="150"/>
    </row>
    <row r="18" spans="1:8" ht="15">
      <c r="A18" s="1"/>
      <c r="B18" s="1"/>
      <c r="C18" s="1"/>
      <c r="D18" s="91"/>
      <c r="E18" s="91"/>
      <c r="F18" s="91"/>
      <c r="G18" s="91"/>
      <c r="H18" s="91"/>
    </row>
    <row r="19" spans="1:14" ht="15.75">
      <c r="A19" s="131" t="s">
        <v>20</v>
      </c>
      <c r="B19" s="133" t="s">
        <v>21</v>
      </c>
      <c r="C19" s="134"/>
      <c r="D19" s="146" t="s">
        <v>22</v>
      </c>
      <c r="E19" s="147"/>
      <c r="F19" s="146" t="s">
        <v>23</v>
      </c>
      <c r="G19" s="148"/>
      <c r="H19" s="151" t="s">
        <v>24</v>
      </c>
      <c r="M19" s="74"/>
      <c r="N19" s="74"/>
    </row>
    <row r="20" spans="1:15" ht="15.75">
      <c r="A20" s="132"/>
      <c r="B20" s="5" t="s">
        <v>7</v>
      </c>
      <c r="C20" s="5" t="s">
        <v>8</v>
      </c>
      <c r="D20" s="92" t="s">
        <v>25</v>
      </c>
      <c r="E20" s="92" t="s">
        <v>10</v>
      </c>
      <c r="F20" s="92" t="s">
        <v>25</v>
      </c>
      <c r="G20" s="93" t="s">
        <v>10</v>
      </c>
      <c r="H20" s="151"/>
      <c r="I20" s="54"/>
      <c r="K20" s="86"/>
      <c r="L20" s="56"/>
      <c r="O20" s="49"/>
    </row>
    <row r="21" spans="1:15" ht="15">
      <c r="A21" s="14" t="s">
        <v>26</v>
      </c>
      <c r="B21" s="15">
        <v>20000000</v>
      </c>
      <c r="C21" s="15">
        <v>20000000</v>
      </c>
      <c r="D21" s="37">
        <v>3736489.38</v>
      </c>
      <c r="E21" s="37">
        <v>10685911.17</v>
      </c>
      <c r="F21" s="37">
        <v>3736489.38</v>
      </c>
      <c r="G21" s="37">
        <v>10685911.17</v>
      </c>
      <c r="H21" s="94">
        <f>C21-E21</f>
        <v>9314088.83</v>
      </c>
      <c r="I21" s="84"/>
      <c r="K21" s="87"/>
      <c r="L21" s="56"/>
      <c r="O21" s="49"/>
    </row>
    <row r="22" spans="1:15" ht="15">
      <c r="A22" s="14" t="s">
        <v>27</v>
      </c>
      <c r="B22" s="15">
        <v>4800000</v>
      </c>
      <c r="C22" s="15">
        <v>4800000</v>
      </c>
      <c r="D22" s="37">
        <v>726577.07</v>
      </c>
      <c r="E22" s="37">
        <v>2141401.31</v>
      </c>
      <c r="F22" s="37">
        <v>726577.07</v>
      </c>
      <c r="G22" s="37">
        <v>2141401.31</v>
      </c>
      <c r="H22" s="94">
        <f>C22-E22</f>
        <v>2658598.69</v>
      </c>
      <c r="I22" s="84"/>
      <c r="K22" s="87"/>
      <c r="L22" s="56"/>
      <c r="O22" s="49"/>
    </row>
    <row r="23" spans="1:15" ht="15">
      <c r="A23" s="14" t="s">
        <v>28</v>
      </c>
      <c r="B23" s="37">
        <v>3015000</v>
      </c>
      <c r="C23" s="37">
        <v>3015000</v>
      </c>
      <c r="D23" s="37">
        <v>826517.45</v>
      </c>
      <c r="E23" s="37">
        <v>1601873.36</v>
      </c>
      <c r="F23" s="37">
        <v>551994.93</v>
      </c>
      <c r="G23" s="95">
        <v>1323223.86</v>
      </c>
      <c r="H23" s="94">
        <f>C23-E23</f>
        <v>1413126.64</v>
      </c>
      <c r="I23" s="84"/>
      <c r="J23" s="55"/>
      <c r="K23" s="87"/>
      <c r="L23" s="56"/>
      <c r="O23" s="49"/>
    </row>
    <row r="24" spans="1:15" ht="15">
      <c r="A24" s="14" t="s">
        <v>29</v>
      </c>
      <c r="B24" s="37">
        <v>24870000</v>
      </c>
      <c r="C24" s="37">
        <v>24870000</v>
      </c>
      <c r="D24" s="37">
        <v>172251.36</v>
      </c>
      <c r="E24" s="37">
        <v>536378.51</v>
      </c>
      <c r="F24" s="37">
        <v>176565.2</v>
      </c>
      <c r="G24" s="95">
        <v>529161.8</v>
      </c>
      <c r="H24" s="94">
        <f>C24-E24</f>
        <v>24333621.49</v>
      </c>
      <c r="I24" s="84"/>
      <c r="K24" s="87"/>
      <c r="L24" s="87"/>
      <c r="O24" s="49"/>
    </row>
    <row r="25" spans="1:15" ht="15.75">
      <c r="A25" s="17" t="s">
        <v>19</v>
      </c>
      <c r="B25" s="18">
        <v>52685000</v>
      </c>
      <c r="C25" s="18">
        <v>52685000</v>
      </c>
      <c r="D25" s="96">
        <f>SUM(D21:D24)</f>
        <v>5461835.260000001</v>
      </c>
      <c r="E25" s="96">
        <f>SUM(E21:E24)</f>
        <v>14965564.35</v>
      </c>
      <c r="F25" s="96">
        <f>SUM(F21:F24)</f>
        <v>5191626.58</v>
      </c>
      <c r="G25" s="97">
        <f>SUM(G21:G24)</f>
        <v>14679698.14</v>
      </c>
      <c r="H25" s="94">
        <f>SUM(H21:H24)</f>
        <v>37719435.65</v>
      </c>
      <c r="I25" s="84"/>
      <c r="K25" s="86"/>
      <c r="L25" s="86"/>
      <c r="O25" s="49"/>
    </row>
    <row r="26" spans="1:15" ht="15">
      <c r="A26" s="19"/>
      <c r="B26" s="20"/>
      <c r="C26" s="20"/>
      <c r="D26" s="20"/>
      <c r="E26" s="20"/>
      <c r="F26" s="20"/>
      <c r="G26" s="20"/>
      <c r="H26" s="25"/>
      <c r="K26" s="87"/>
      <c r="L26" s="87"/>
      <c r="O26" s="49"/>
    </row>
    <row r="27" spans="1:15" ht="15">
      <c r="A27" s="21" t="s">
        <v>30</v>
      </c>
      <c r="B27" s="12">
        <v>0</v>
      </c>
      <c r="C27" s="12">
        <v>0</v>
      </c>
      <c r="D27" s="22">
        <v>4514442.19</v>
      </c>
      <c r="E27" s="22">
        <v>4514442.19</v>
      </c>
      <c r="F27" s="22">
        <v>4524149.9</v>
      </c>
      <c r="G27" s="22">
        <v>4524149.9</v>
      </c>
      <c r="H27" s="23"/>
      <c r="I27" s="63"/>
      <c r="K27" s="87"/>
      <c r="L27" s="87"/>
      <c r="O27" s="49"/>
    </row>
    <row r="28" spans="1:15" ht="15">
      <c r="A28" s="1"/>
      <c r="B28" s="1"/>
      <c r="C28" s="1"/>
      <c r="D28" s="1"/>
      <c r="E28" s="1"/>
      <c r="F28" s="1"/>
      <c r="G28" s="1"/>
      <c r="H28" s="1"/>
      <c r="O28" s="49"/>
    </row>
    <row r="29" spans="1:15" ht="15.75">
      <c r="A29" s="24" t="s">
        <v>31</v>
      </c>
      <c r="B29" s="25"/>
      <c r="C29" s="137" t="s">
        <v>32</v>
      </c>
      <c r="D29" s="137"/>
      <c r="E29" s="138"/>
      <c r="F29" s="138"/>
      <c r="G29" s="137" t="s">
        <v>32</v>
      </c>
      <c r="H29" s="137"/>
      <c r="I29" s="55"/>
      <c r="K29" s="87"/>
      <c r="L29" s="87"/>
      <c r="O29" s="49"/>
    </row>
    <row r="30" spans="1:15" ht="15">
      <c r="A30" s="138"/>
      <c r="B30" s="138"/>
      <c r="C30" s="138"/>
      <c r="D30" s="138"/>
      <c r="E30" s="138"/>
      <c r="F30" s="138"/>
      <c r="G30" s="138"/>
      <c r="H30" s="138"/>
      <c r="K30" s="87"/>
      <c r="L30" s="87"/>
      <c r="M30" s="88"/>
      <c r="O30" s="49"/>
    </row>
    <row r="31" spans="1:15" ht="15.75">
      <c r="A31" s="141" t="s">
        <v>33</v>
      </c>
      <c r="B31" s="141"/>
      <c r="C31" s="142">
        <f>C32+C33</f>
        <v>41921028.67</v>
      </c>
      <c r="D31" s="142"/>
      <c r="E31" s="141" t="s">
        <v>34</v>
      </c>
      <c r="F31" s="141"/>
      <c r="G31" s="142">
        <f>G32+G33</f>
        <v>16806676.5</v>
      </c>
      <c r="H31" s="142"/>
      <c r="K31" s="87"/>
      <c r="L31" s="87"/>
      <c r="O31" s="49"/>
    </row>
    <row r="32" spans="1:9" ht="15">
      <c r="A32" s="139" t="s">
        <v>35</v>
      </c>
      <c r="B32" s="139"/>
      <c r="C32" s="145">
        <v>31273818.02</v>
      </c>
      <c r="D32" s="145"/>
      <c r="E32" s="139" t="s">
        <v>36</v>
      </c>
      <c r="F32" s="139"/>
      <c r="G32" s="145">
        <v>14669039.42</v>
      </c>
      <c r="H32" s="145"/>
      <c r="I32" s="59"/>
    </row>
    <row r="33" spans="1:9" ht="15">
      <c r="A33" s="139" t="s">
        <v>37</v>
      </c>
      <c r="B33" s="139"/>
      <c r="C33" s="145">
        <v>10647210.65</v>
      </c>
      <c r="D33" s="145"/>
      <c r="E33" s="139" t="s">
        <v>37</v>
      </c>
      <c r="F33" s="139"/>
      <c r="G33" s="145">
        <v>2137637.08</v>
      </c>
      <c r="H33" s="145"/>
      <c r="I33" s="58"/>
    </row>
    <row r="34" spans="1:8" ht="15">
      <c r="A34" s="139"/>
      <c r="B34" s="139"/>
      <c r="C34" s="138"/>
      <c r="D34" s="138"/>
      <c r="E34" s="139" t="s">
        <v>38</v>
      </c>
      <c r="F34" s="139"/>
      <c r="G34" s="140"/>
      <c r="H34" s="140"/>
    </row>
    <row r="35" spans="1:12" ht="15">
      <c r="A35" s="139"/>
      <c r="B35" s="139"/>
      <c r="C35" s="138"/>
      <c r="D35" s="138"/>
      <c r="E35" s="139"/>
      <c r="F35" s="139"/>
      <c r="G35" s="138"/>
      <c r="H35" s="138"/>
      <c r="K35" s="89"/>
      <c r="L35" s="89"/>
    </row>
    <row r="36" spans="1:12" ht="15.75">
      <c r="A36" s="141" t="s">
        <v>39</v>
      </c>
      <c r="B36" s="141"/>
      <c r="C36" s="142">
        <v>146652236.6</v>
      </c>
      <c r="D36" s="142"/>
      <c r="E36" s="141" t="s">
        <v>40</v>
      </c>
      <c r="F36" s="141"/>
      <c r="G36" s="142">
        <f>G37+G38+G39</f>
        <v>171766588.77</v>
      </c>
      <c r="H36" s="142"/>
      <c r="I36" s="59"/>
      <c r="K36" s="89"/>
      <c r="L36" s="89"/>
    </row>
    <row r="37" spans="1:12" ht="15">
      <c r="A37" s="139" t="s">
        <v>41</v>
      </c>
      <c r="B37" s="139"/>
      <c r="C37" s="140">
        <v>0</v>
      </c>
      <c r="D37" s="140"/>
      <c r="E37" s="139" t="s">
        <v>41</v>
      </c>
      <c r="F37" s="139"/>
      <c r="G37" s="140">
        <v>0</v>
      </c>
      <c r="H37" s="140"/>
      <c r="I37" s="90"/>
      <c r="J37" s="90"/>
      <c r="K37" s="84"/>
      <c r="L37" s="84"/>
    </row>
    <row r="38" spans="1:10" ht="15">
      <c r="A38" s="139" t="s">
        <v>42</v>
      </c>
      <c r="B38" s="139"/>
      <c r="C38" s="140">
        <v>11773</v>
      </c>
      <c r="D38" s="140"/>
      <c r="E38" s="139" t="s">
        <v>42</v>
      </c>
      <c r="F38" s="139"/>
      <c r="G38" s="140">
        <v>9306.68</v>
      </c>
      <c r="H38" s="140"/>
      <c r="I38" s="90"/>
      <c r="J38" s="90"/>
    </row>
    <row r="39" spans="1:12" ht="15">
      <c r="A39" s="139" t="s">
        <v>43</v>
      </c>
      <c r="B39" s="139"/>
      <c r="C39" s="140">
        <v>146640463.6</v>
      </c>
      <c r="D39" s="140"/>
      <c r="E39" s="139" t="s">
        <v>43</v>
      </c>
      <c r="F39" s="139"/>
      <c r="G39" s="140">
        <v>171757282.09</v>
      </c>
      <c r="H39" s="140"/>
      <c r="I39" s="90"/>
      <c r="J39" s="90"/>
      <c r="K39" s="84"/>
      <c r="L39" s="84"/>
    </row>
    <row r="40" spans="1:13" ht="15">
      <c r="A40" s="139"/>
      <c r="B40" s="139"/>
      <c r="C40" s="138"/>
      <c r="D40" s="138"/>
      <c r="E40" s="138"/>
      <c r="F40" s="138"/>
      <c r="G40" s="138"/>
      <c r="H40" s="138"/>
      <c r="M40" s="84"/>
    </row>
    <row r="41" spans="1:8" ht="15.75">
      <c r="A41" s="141" t="s">
        <v>44</v>
      </c>
      <c r="B41" s="141"/>
      <c r="C41" s="142">
        <f>C36+C31</f>
        <v>188573265.26999998</v>
      </c>
      <c r="D41" s="142"/>
      <c r="E41" s="138"/>
      <c r="F41" s="138"/>
      <c r="G41" s="142">
        <f>G31+G36</f>
        <v>188573265.27</v>
      </c>
      <c r="H41" s="142"/>
    </row>
    <row r="42" spans="1:13" ht="15">
      <c r="A42" s="26" t="s">
        <v>45</v>
      </c>
      <c r="B42" s="1"/>
      <c r="C42" s="1"/>
      <c r="D42" s="1"/>
      <c r="E42" s="1"/>
      <c r="F42" s="1"/>
      <c r="G42" s="1"/>
      <c r="H42" s="1"/>
      <c r="M42" s="55"/>
    </row>
    <row r="43" spans="1:8" ht="15.75">
      <c r="A43" s="27"/>
      <c r="B43" s="27"/>
      <c r="C43" s="27"/>
      <c r="D43" s="27"/>
      <c r="E43" s="27"/>
      <c r="F43" s="27"/>
      <c r="G43" s="27"/>
      <c r="H43" s="27"/>
    </row>
    <row r="44" spans="1:12" ht="15.75">
      <c r="A44" s="27"/>
      <c r="B44" s="27"/>
      <c r="C44" s="27"/>
      <c r="D44" s="27"/>
      <c r="E44" s="27"/>
      <c r="F44" s="27"/>
      <c r="G44" s="27"/>
      <c r="H44" s="27"/>
      <c r="K44" s="84"/>
      <c r="L44" s="84"/>
    </row>
    <row r="45" spans="1:8" ht="15">
      <c r="A45" s="28"/>
      <c r="B45" s="29"/>
      <c r="C45" s="29"/>
      <c r="D45" s="29"/>
      <c r="E45" s="29"/>
      <c r="F45" s="29"/>
      <c r="G45" s="29"/>
      <c r="H45" s="29"/>
    </row>
    <row r="46" spans="1:8" ht="15.75">
      <c r="A46" s="30" t="s">
        <v>46</v>
      </c>
      <c r="B46" s="31"/>
      <c r="C46" s="143" t="s">
        <v>47</v>
      </c>
      <c r="D46" s="143"/>
      <c r="E46" s="27"/>
      <c r="F46" s="143" t="s">
        <v>48</v>
      </c>
      <c r="G46" s="143"/>
      <c r="H46" s="143"/>
    </row>
    <row r="52" ht="15">
      <c r="F52" s="32"/>
    </row>
    <row r="54" ht="15">
      <c r="F54" s="32"/>
    </row>
  </sheetData>
  <mergeCells count="71">
    <mergeCell ref="C46:D46"/>
    <mergeCell ref="F46:H46"/>
    <mergeCell ref="A41:B41"/>
    <mergeCell ref="C41:D41"/>
    <mergeCell ref="E41:F41"/>
    <mergeCell ref="G41:H41"/>
    <mergeCell ref="A40:B40"/>
    <mergeCell ref="C40:D40"/>
    <mergeCell ref="E40:F40"/>
    <mergeCell ref="G40:H40"/>
    <mergeCell ref="A39:B39"/>
    <mergeCell ref="C39:D39"/>
    <mergeCell ref="E39:F39"/>
    <mergeCell ref="G39:H39"/>
    <mergeCell ref="A38:B38"/>
    <mergeCell ref="C38:D38"/>
    <mergeCell ref="E38:F38"/>
    <mergeCell ref="G38:H38"/>
    <mergeCell ref="A37:B37"/>
    <mergeCell ref="C37:D37"/>
    <mergeCell ref="E37:F37"/>
    <mergeCell ref="G37:H37"/>
    <mergeCell ref="A36:B36"/>
    <mergeCell ref="C36:D36"/>
    <mergeCell ref="E36:F36"/>
    <mergeCell ref="G36:H36"/>
    <mergeCell ref="A35:B35"/>
    <mergeCell ref="C35:D35"/>
    <mergeCell ref="E35:F35"/>
    <mergeCell ref="G35:H35"/>
    <mergeCell ref="A33:B33"/>
    <mergeCell ref="C33:D33"/>
    <mergeCell ref="E33:F33"/>
    <mergeCell ref="G33:H33"/>
    <mergeCell ref="A34:B34"/>
    <mergeCell ref="C34:D34"/>
    <mergeCell ref="E34:F34"/>
    <mergeCell ref="G34:H34"/>
    <mergeCell ref="A32:B32"/>
    <mergeCell ref="C32:D32"/>
    <mergeCell ref="E32:F32"/>
    <mergeCell ref="G32:H32"/>
    <mergeCell ref="A31:B31"/>
    <mergeCell ref="C31:D31"/>
    <mergeCell ref="E31:F31"/>
    <mergeCell ref="G31:H31"/>
    <mergeCell ref="G13:H13"/>
    <mergeCell ref="G16:H16"/>
    <mergeCell ref="G15:H15"/>
    <mergeCell ref="C29:D29"/>
    <mergeCell ref="E29:F29"/>
    <mergeCell ref="G14:H14"/>
    <mergeCell ref="G29:H29"/>
    <mergeCell ref="G17:H17"/>
    <mergeCell ref="H19:H20"/>
    <mergeCell ref="A30:B30"/>
    <mergeCell ref="C30:D30"/>
    <mergeCell ref="E30:F30"/>
    <mergeCell ref="G30:H30"/>
    <mergeCell ref="A19:A20"/>
    <mergeCell ref="B19:C19"/>
    <mergeCell ref="D19:E19"/>
    <mergeCell ref="F19:G19"/>
    <mergeCell ref="G11:H11"/>
    <mergeCell ref="G12:H12"/>
    <mergeCell ref="A7:B8"/>
    <mergeCell ref="C7:D7"/>
    <mergeCell ref="E7:F7"/>
    <mergeCell ref="G7:H8"/>
    <mergeCell ref="G9:H9"/>
    <mergeCell ref="G10:H1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BiriguiPrev3</dc:creator>
  <cp:keywords/>
  <dc:description/>
  <cp:lastModifiedBy>PMB</cp:lastModifiedBy>
  <cp:lastPrinted>2017-05-10T21:12:32Z</cp:lastPrinted>
  <dcterms:created xsi:type="dcterms:W3CDTF">2015-05-14T18:17:30Z</dcterms:created>
  <dcterms:modified xsi:type="dcterms:W3CDTF">2017-05-10T21:12:59Z</dcterms:modified>
  <cp:category/>
  <cp:version/>
  <cp:contentType/>
  <cp:contentStatus/>
</cp:coreProperties>
</file>